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User\Documents\NSWBA\2023\"/>
    </mc:Choice>
  </mc:AlternateContent>
  <xr:revisionPtr revIDLastSave="0" documentId="13_ncr:1_{771FC35F-B1F6-4AE4-9770-497BBFDCB801}" xr6:coauthVersionLast="47" xr6:coauthVersionMax="47" xr10:uidLastSave="{00000000-0000-0000-0000-000000000000}"/>
  <bookViews>
    <workbookView xWindow="-120" yWindow="-120" windowWidth="29040" windowHeight="15720" xr2:uid="{00000000-000D-0000-FFFF-FFFF00000000}"/>
  </bookViews>
  <sheets>
    <sheet name="Instructions" sheetId="5" r:id="rId1"/>
    <sheet name="Open Pairs" sheetId="2" r:id="rId2"/>
    <sheet name="Data" sheetId="4" r:id="rId3"/>
  </sheets>
  <definedNames>
    <definedName name="EntryFee">Data!$D$6</definedName>
    <definedName name="MPCost">Data!$D$4</definedName>
    <definedName name="OrganiserEmail">Data!$G$4</definedName>
    <definedName name="Platform">#REF!</definedName>
    <definedName name="SMPEntry">Data!$D$6</definedName>
    <definedName name="Weighting">Data!$G$2</definedName>
    <definedName name="YEAR">Data!$D$2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2" i="2" l="1"/>
  <c r="N22" i="2"/>
  <c r="A20" i="2"/>
  <c r="I17" i="2" l="1"/>
  <c r="A9" i="5"/>
  <c r="A10" i="5"/>
  <c r="A11" i="5"/>
  <c r="A12" i="5"/>
  <c r="A13" i="5"/>
  <c r="A3" i="5"/>
  <c r="A4" i="5"/>
  <c r="A5" i="5"/>
  <c r="A6" i="5"/>
  <c r="A7" i="5"/>
  <c r="A8" i="5"/>
  <c r="A2" i="5"/>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219" i="2"/>
  <c r="R220" i="2"/>
  <c r="R221" i="2"/>
  <c r="R222" i="2"/>
  <c r="R223" i="2"/>
  <c r="R224" i="2"/>
  <c r="R225" i="2"/>
  <c r="R226" i="2"/>
  <c r="R227" i="2"/>
  <c r="R228" i="2"/>
  <c r="R229" i="2"/>
  <c r="R230" i="2"/>
  <c r="R231" i="2"/>
  <c r="R232" i="2"/>
  <c r="R233" i="2"/>
  <c r="R234" i="2"/>
  <c r="R235" i="2"/>
  <c r="R236" i="2"/>
  <c r="R237" i="2"/>
  <c r="R238" i="2"/>
  <c r="R239" i="2"/>
  <c r="R240" i="2"/>
  <c r="R241" i="2"/>
  <c r="R242" i="2"/>
  <c r="R243" i="2"/>
  <c r="R244" i="2"/>
  <c r="R245" i="2"/>
  <c r="R246" i="2"/>
  <c r="R247" i="2"/>
  <c r="R248" i="2"/>
  <c r="R249" i="2"/>
  <c r="R250" i="2"/>
  <c r="R251" i="2"/>
  <c r="R252" i="2"/>
  <c r="R253" i="2"/>
  <c r="R254" i="2"/>
  <c r="R255" i="2"/>
  <c r="R256" i="2"/>
  <c r="R257" i="2"/>
  <c r="R258" i="2"/>
  <c r="R259" i="2"/>
  <c r="R260" i="2"/>
  <c r="R261" i="2"/>
  <c r="R262" i="2"/>
  <c r="R263" i="2"/>
  <c r="R264" i="2"/>
  <c r="R265" i="2"/>
  <c r="R266" i="2"/>
  <c r="R267" i="2"/>
  <c r="R268" i="2"/>
  <c r="R269" i="2"/>
  <c r="R270" i="2"/>
  <c r="R271" i="2"/>
  <c r="R272" i="2"/>
  <c r="R273" i="2"/>
  <c r="R274" i="2"/>
  <c r="R275" i="2"/>
  <c r="R276" i="2"/>
  <c r="R277" i="2"/>
  <c r="R278" i="2"/>
  <c r="R279" i="2"/>
  <c r="R280" i="2"/>
  <c r="R281" i="2"/>
  <c r="R282" i="2"/>
  <c r="R283" i="2"/>
  <c r="R284" i="2"/>
  <c r="R285" i="2"/>
  <c r="R286" i="2"/>
  <c r="R287" i="2"/>
  <c r="R288" i="2"/>
  <c r="R289" i="2"/>
  <c r="R290" i="2"/>
  <c r="R291" i="2"/>
  <c r="R292" i="2"/>
  <c r="R293" i="2"/>
  <c r="R294" i="2"/>
  <c r="R295" i="2"/>
  <c r="R296" i="2"/>
  <c r="R297" i="2"/>
  <c r="R298" i="2"/>
  <c r="R299" i="2"/>
  <c r="R300" i="2"/>
  <c r="R301" i="2"/>
  <c r="R302" i="2"/>
  <c r="R303" i="2"/>
  <c r="R304" i="2"/>
  <c r="R305" i="2"/>
  <c r="R306" i="2"/>
  <c r="R307" i="2"/>
  <c r="R308" i="2"/>
  <c r="R309" i="2"/>
  <c r="R310" i="2"/>
  <c r="R311" i="2"/>
  <c r="R312" i="2"/>
  <c r="R313" i="2"/>
  <c r="R314" i="2"/>
  <c r="R315" i="2"/>
  <c r="R316" i="2"/>
  <c r="R317" i="2"/>
  <c r="R318" i="2"/>
  <c r="R319" i="2"/>
  <c r="R320" i="2"/>
  <c r="R321" i="2"/>
  <c r="R322" i="2"/>
  <c r="R323" i="2"/>
  <c r="R324" i="2"/>
  <c r="R325" i="2"/>
  <c r="R326" i="2"/>
  <c r="R327" i="2"/>
  <c r="R328" i="2"/>
  <c r="R329" i="2"/>
  <c r="R330" i="2"/>
  <c r="R331" i="2"/>
  <c r="R332" i="2"/>
  <c r="R333" i="2"/>
  <c r="R334" i="2"/>
  <c r="R335" i="2"/>
  <c r="R336" i="2"/>
  <c r="R337" i="2"/>
  <c r="R338" i="2"/>
  <c r="R339" i="2"/>
  <c r="R340" i="2"/>
  <c r="R341" i="2"/>
  <c r="R342" i="2"/>
  <c r="R343" i="2"/>
  <c r="R344" i="2"/>
  <c r="R345" i="2"/>
  <c r="R346" i="2"/>
  <c r="R347" i="2"/>
  <c r="R348" i="2"/>
  <c r="R349" i="2"/>
  <c r="R350" i="2"/>
  <c r="R351" i="2"/>
  <c r="R352" i="2"/>
  <c r="R353" i="2"/>
  <c r="R354" i="2"/>
  <c r="R355" i="2"/>
  <c r="R356" i="2"/>
  <c r="R357" i="2"/>
  <c r="R358" i="2"/>
  <c r="R359" i="2"/>
  <c r="R360" i="2"/>
  <c r="R361" i="2"/>
  <c r="R362" i="2"/>
  <c r="R363" i="2"/>
  <c r="R364" i="2"/>
  <c r="R365" i="2"/>
  <c r="R366" i="2"/>
  <c r="R367" i="2"/>
  <c r="R368" i="2"/>
  <c r="R369" i="2"/>
  <c r="R370" i="2"/>
  <c r="R371" i="2"/>
  <c r="R372" i="2"/>
  <c r="R373" i="2"/>
  <c r="R374" i="2"/>
  <c r="R375" i="2"/>
  <c r="R376" i="2"/>
  <c r="R377" i="2"/>
  <c r="R378" i="2"/>
  <c r="R379" i="2"/>
  <c r="R380" i="2"/>
  <c r="R381" i="2"/>
  <c r="R382" i="2"/>
  <c r="R383" i="2"/>
  <c r="R384" i="2"/>
  <c r="R385" i="2"/>
  <c r="R386" i="2"/>
  <c r="R387" i="2"/>
  <c r="R388" i="2"/>
  <c r="R389" i="2"/>
  <c r="R390" i="2"/>
  <c r="R391" i="2"/>
  <c r="R392" i="2"/>
  <c r="R393" i="2"/>
  <c r="R394" i="2"/>
  <c r="R395" i="2"/>
  <c r="R398" i="2"/>
  <c r="I30" i="2"/>
  <c r="J30" i="2" s="1"/>
  <c r="R3" i="2"/>
  <c r="N21" i="2"/>
  <c r="G4" i="4"/>
  <c r="R501" i="2"/>
  <c r="R500" i="2"/>
  <c r="R499" i="2"/>
  <c r="R498" i="2"/>
  <c r="R497" i="2"/>
  <c r="R496" i="2"/>
  <c r="R495" i="2"/>
  <c r="R494" i="2"/>
  <c r="R493" i="2"/>
  <c r="R492" i="2"/>
  <c r="R491" i="2"/>
  <c r="R490" i="2"/>
  <c r="R489" i="2"/>
  <c r="R488" i="2"/>
  <c r="R487" i="2"/>
  <c r="R486" i="2"/>
  <c r="R485" i="2"/>
  <c r="R484" i="2"/>
  <c r="R483" i="2"/>
  <c r="R482" i="2"/>
  <c r="R481" i="2"/>
  <c r="R480" i="2"/>
  <c r="R479" i="2"/>
  <c r="R478" i="2"/>
  <c r="R477" i="2"/>
  <c r="R476" i="2"/>
  <c r="R475" i="2"/>
  <c r="R474" i="2"/>
  <c r="R473" i="2"/>
  <c r="R472" i="2"/>
  <c r="R471" i="2"/>
  <c r="R470" i="2"/>
  <c r="R469" i="2"/>
  <c r="R468" i="2"/>
  <c r="R467" i="2"/>
  <c r="R466" i="2"/>
  <c r="R465" i="2"/>
  <c r="R464" i="2"/>
  <c r="R463" i="2"/>
  <c r="R462" i="2"/>
  <c r="R461" i="2"/>
  <c r="R460" i="2"/>
  <c r="R459" i="2"/>
  <c r="R458" i="2"/>
  <c r="R457" i="2"/>
  <c r="R456" i="2"/>
  <c r="R455" i="2"/>
  <c r="R454" i="2"/>
  <c r="R453" i="2"/>
  <c r="R452" i="2"/>
  <c r="R451" i="2"/>
  <c r="R450" i="2"/>
  <c r="R449" i="2"/>
  <c r="R448" i="2"/>
  <c r="R447" i="2"/>
  <c r="R446" i="2"/>
  <c r="R445" i="2"/>
  <c r="R444" i="2"/>
  <c r="R443" i="2"/>
  <c r="R442" i="2"/>
  <c r="R441" i="2"/>
  <c r="R440" i="2"/>
  <c r="R439" i="2"/>
  <c r="R438" i="2"/>
  <c r="R437" i="2"/>
  <c r="R436" i="2"/>
  <c r="R435" i="2"/>
  <c r="R434" i="2"/>
  <c r="R433" i="2"/>
  <c r="R432" i="2"/>
  <c r="R431" i="2"/>
  <c r="R430" i="2"/>
  <c r="R429" i="2"/>
  <c r="R428" i="2"/>
  <c r="R427" i="2"/>
  <c r="R426" i="2"/>
  <c r="R425" i="2"/>
  <c r="R424" i="2"/>
  <c r="R423" i="2"/>
  <c r="R422" i="2"/>
  <c r="R421" i="2"/>
  <c r="R420" i="2"/>
  <c r="R419" i="2"/>
  <c r="R418" i="2"/>
  <c r="R417" i="2"/>
  <c r="R416" i="2"/>
  <c r="R415" i="2"/>
  <c r="R414" i="2"/>
  <c r="R413" i="2"/>
  <c r="R412" i="2"/>
  <c r="R411" i="2"/>
  <c r="R410" i="2"/>
  <c r="R409" i="2"/>
  <c r="R408" i="2"/>
  <c r="R407" i="2"/>
  <c r="R406" i="2"/>
  <c r="R405" i="2"/>
  <c r="R404" i="2"/>
  <c r="R403" i="2"/>
  <c r="R402" i="2"/>
  <c r="R401" i="2"/>
  <c r="R400" i="2"/>
  <c r="R399" i="2"/>
  <c r="O9" i="2"/>
  <c r="O10" i="2"/>
  <c r="O11" i="2"/>
  <c r="O12" i="2"/>
  <c r="O8" i="2"/>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08" i="4"/>
  <c r="C82" i="4"/>
  <c r="C83" i="4"/>
  <c r="C84" i="4"/>
  <c r="C85" i="4"/>
  <c r="C86" i="4"/>
  <c r="C87" i="4"/>
  <c r="C88" i="4"/>
  <c r="C89" i="4"/>
  <c r="C90" i="4"/>
  <c r="C91" i="4"/>
  <c r="C92" i="4"/>
  <c r="C93" i="4"/>
  <c r="C94" i="4"/>
  <c r="C95" i="4"/>
  <c r="C96" i="4"/>
  <c r="C97" i="4"/>
  <c r="C98" i="4"/>
  <c r="C99" i="4"/>
  <c r="C100" i="4"/>
  <c r="C101" i="4"/>
  <c r="C102" i="4"/>
  <c r="C103" i="4"/>
  <c r="C104" i="4"/>
  <c r="C105" i="4"/>
  <c r="C106" i="4"/>
  <c r="C107" i="4"/>
  <c r="C81" i="4"/>
  <c r="T67" i="4"/>
  <c r="B67" i="4"/>
  <c r="E67" i="4" s="1"/>
  <c r="C67" i="4"/>
  <c r="D67" i="4"/>
  <c r="L67" i="4"/>
  <c r="T62" i="4"/>
  <c r="T63" i="4"/>
  <c r="T64" i="4"/>
  <c r="T65" i="4"/>
  <c r="T66" i="4"/>
  <c r="C11" i="4"/>
  <c r="AK81" i="4"/>
  <c r="AJ81" i="4"/>
  <c r="R81" i="4"/>
  <c r="S81" i="4"/>
  <c r="T81" i="4"/>
  <c r="U81" i="4"/>
  <c r="V81" i="4"/>
  <c r="W81" i="4"/>
  <c r="X81" i="4"/>
  <c r="Y81" i="4"/>
  <c r="Z81" i="4"/>
  <c r="AA81" i="4"/>
  <c r="AB81" i="4"/>
  <c r="AC81" i="4"/>
  <c r="AD81" i="4"/>
  <c r="AE81" i="4"/>
  <c r="AF81" i="4"/>
  <c r="AG81" i="4"/>
  <c r="AH81" i="4"/>
  <c r="AI81" i="4"/>
  <c r="T58" i="4"/>
  <c r="T59" i="4"/>
  <c r="T60" i="4"/>
  <c r="T61" i="4"/>
  <c r="T55" i="4"/>
  <c r="T56" i="4"/>
  <c r="T57" i="4"/>
  <c r="T36" i="4"/>
  <c r="T37" i="4"/>
  <c r="T38" i="4"/>
  <c r="T39" i="4"/>
  <c r="T40" i="4"/>
  <c r="T41" i="4"/>
  <c r="T42" i="4"/>
  <c r="T43" i="4"/>
  <c r="T44" i="4"/>
  <c r="T45" i="4"/>
  <c r="T46" i="4"/>
  <c r="T47" i="4"/>
  <c r="T48" i="4"/>
  <c r="T49" i="4"/>
  <c r="T50" i="4"/>
  <c r="T51" i="4"/>
  <c r="T52" i="4"/>
  <c r="T53" i="4"/>
  <c r="T54" i="4"/>
  <c r="T35" i="4"/>
  <c r="T34" i="4"/>
  <c r="T33" i="4"/>
  <c r="T32" i="4"/>
  <c r="T31" i="4"/>
  <c r="T30" i="4"/>
  <c r="T29" i="4"/>
  <c r="T28" i="4"/>
  <c r="T27" i="4"/>
  <c r="T26" i="4"/>
  <c r="T25" i="4"/>
  <c r="T24" i="4"/>
  <c r="T23" i="4"/>
  <c r="T22" i="4"/>
  <c r="T21" i="4"/>
  <c r="T20" i="4"/>
  <c r="T19" i="4"/>
  <c r="T18" i="4"/>
  <c r="T17" i="4"/>
  <c r="T16" i="4"/>
  <c r="T15" i="4"/>
  <c r="T14" i="4"/>
  <c r="T13" i="4"/>
  <c r="T12" i="4"/>
  <c r="B12" i="4"/>
  <c r="C12" i="4" s="1"/>
  <c r="T11" i="4"/>
  <c r="Q11" i="4"/>
  <c r="P11" i="4"/>
  <c r="O11" i="4"/>
  <c r="N11" i="4"/>
  <c r="M11" i="4"/>
  <c r="L11" i="4"/>
  <c r="K11" i="4"/>
  <c r="J11" i="4"/>
  <c r="I11" i="4"/>
  <c r="H11" i="4"/>
  <c r="G11" i="4"/>
  <c r="F11" i="4"/>
  <c r="E11" i="4"/>
  <c r="B82" i="4"/>
  <c r="AF82" i="4" s="1"/>
  <c r="Q81" i="4"/>
  <c r="P81" i="4"/>
  <c r="O81" i="4"/>
  <c r="N81" i="4"/>
  <c r="M81" i="4"/>
  <c r="L81" i="4"/>
  <c r="K81" i="4"/>
  <c r="J81" i="4"/>
  <c r="I81" i="4"/>
  <c r="H81" i="4"/>
  <c r="G81" i="4"/>
  <c r="F81" i="4"/>
  <c r="E81" i="4"/>
  <c r="Q67" i="4" l="1"/>
  <c r="I67" i="4"/>
  <c r="P67" i="4"/>
  <c r="H67" i="4"/>
  <c r="K67" i="4"/>
  <c r="N67" i="4"/>
  <c r="F67" i="4"/>
  <c r="J67" i="4"/>
  <c r="O67" i="4"/>
  <c r="G67" i="4"/>
  <c r="M67" i="4"/>
  <c r="P82" i="4"/>
  <c r="Y82" i="4"/>
  <c r="AG82" i="4"/>
  <c r="R82" i="4"/>
  <c r="Z82" i="4"/>
  <c r="AH82" i="4"/>
  <c r="AJ82" i="4"/>
  <c r="S82" i="4"/>
  <c r="AA82" i="4"/>
  <c r="AI82" i="4"/>
  <c r="T82" i="4"/>
  <c r="AB82" i="4"/>
  <c r="W82" i="4"/>
  <c r="AE82" i="4"/>
  <c r="U82" i="4"/>
  <c r="AC82" i="4"/>
  <c r="AK82" i="4"/>
  <c r="V82" i="4"/>
  <c r="X82" i="4"/>
  <c r="AD82" i="4"/>
  <c r="M82" i="4"/>
  <c r="H82" i="4"/>
  <c r="N82" i="4"/>
  <c r="G82" i="4"/>
  <c r="J82" i="4"/>
  <c r="P12" i="4"/>
  <c r="H12" i="4"/>
  <c r="O12" i="4"/>
  <c r="G12" i="4"/>
  <c r="N12" i="4"/>
  <c r="F12" i="4"/>
  <c r="M12" i="4"/>
  <c r="E12" i="4"/>
  <c r="Q12" i="4"/>
  <c r="L12" i="4"/>
  <c r="K12" i="4"/>
  <c r="J12" i="4"/>
  <c r="I12" i="4"/>
  <c r="R11" i="4"/>
  <c r="E82" i="4"/>
  <c r="B13" i="4"/>
  <c r="C13" i="4" s="1"/>
  <c r="L82" i="4"/>
  <c r="B83" i="4"/>
  <c r="K82" i="4"/>
  <c r="Q82" i="4"/>
  <c r="I82" i="4"/>
  <c r="O82" i="4"/>
  <c r="D81" i="4"/>
  <c r="AL81" i="4" s="1"/>
  <c r="F82" i="4"/>
  <c r="R67" i="4" l="1"/>
  <c r="AK83" i="4"/>
  <c r="W83" i="4"/>
  <c r="AE83" i="4"/>
  <c r="X83" i="4"/>
  <c r="AF83" i="4"/>
  <c r="Y83" i="4"/>
  <c r="AG83" i="4"/>
  <c r="AJ83" i="4"/>
  <c r="R83" i="4"/>
  <c r="Z83" i="4"/>
  <c r="AH83" i="4"/>
  <c r="U83" i="4"/>
  <c r="AC83" i="4"/>
  <c r="S83" i="4"/>
  <c r="T83" i="4"/>
  <c r="V83" i="4"/>
  <c r="AD83" i="4"/>
  <c r="AA83" i="4"/>
  <c r="AB83" i="4"/>
  <c r="AI83" i="4"/>
  <c r="O13" i="4"/>
  <c r="G13" i="4"/>
  <c r="N13" i="4"/>
  <c r="F13" i="4"/>
  <c r="M13" i="4"/>
  <c r="E13" i="4"/>
  <c r="B14" i="4"/>
  <c r="C14" i="4" s="1"/>
  <c r="L13" i="4"/>
  <c r="P13" i="4"/>
  <c r="K13" i="4"/>
  <c r="J13" i="4"/>
  <c r="I13" i="4"/>
  <c r="H13" i="4"/>
  <c r="Q13" i="4"/>
  <c r="D82" i="4"/>
  <c r="AL82" i="4" s="1"/>
  <c r="R12" i="4"/>
  <c r="B84" i="4"/>
  <c r="K83" i="4"/>
  <c r="J83" i="4"/>
  <c r="P83" i="4"/>
  <c r="H83" i="4"/>
  <c r="N83" i="4"/>
  <c r="F83" i="4"/>
  <c r="M83" i="4"/>
  <c r="O83" i="4"/>
  <c r="L83" i="4"/>
  <c r="I83" i="4"/>
  <c r="G83" i="4"/>
  <c r="Q83" i="4"/>
  <c r="E83" i="4" l="1"/>
  <c r="U84" i="4"/>
  <c r="AC84" i="4"/>
  <c r="AK84" i="4"/>
  <c r="V84" i="4"/>
  <c r="AD84" i="4"/>
  <c r="W84" i="4"/>
  <c r="AE84" i="4"/>
  <c r="X84" i="4"/>
  <c r="AF84" i="4"/>
  <c r="S84" i="4"/>
  <c r="AA84" i="4"/>
  <c r="AI84" i="4"/>
  <c r="T84" i="4"/>
  <c r="AJ84" i="4"/>
  <c r="Y84" i="4"/>
  <c r="Z84" i="4"/>
  <c r="AH84" i="4"/>
  <c r="AB84" i="4"/>
  <c r="AG84" i="4"/>
  <c r="R84" i="4"/>
  <c r="R13" i="4"/>
  <c r="N14" i="4"/>
  <c r="F14" i="4"/>
  <c r="M14" i="4"/>
  <c r="E14" i="4"/>
  <c r="B15" i="4"/>
  <c r="C15" i="4" s="1"/>
  <c r="L14" i="4"/>
  <c r="K14" i="4"/>
  <c r="O14" i="4"/>
  <c r="J14" i="4"/>
  <c r="I14" i="4"/>
  <c r="H14" i="4"/>
  <c r="G14" i="4"/>
  <c r="P14" i="4"/>
  <c r="Q14" i="4"/>
  <c r="D83" i="4"/>
  <c r="J84" i="4"/>
  <c r="Q84" i="4"/>
  <c r="I84" i="4"/>
  <c r="O84" i="4"/>
  <c r="G84" i="4"/>
  <c r="K84" i="4"/>
  <c r="F84" i="4"/>
  <c r="N84" i="4"/>
  <c r="M84" i="4"/>
  <c r="L84" i="4"/>
  <c r="H84" i="4"/>
  <c r="B85" i="4"/>
  <c r="P84" i="4"/>
  <c r="AL83" i="4" l="1"/>
  <c r="S85" i="4"/>
  <c r="AA85" i="4"/>
  <c r="AI85" i="4"/>
  <c r="T85" i="4"/>
  <c r="AB85" i="4"/>
  <c r="AK85" i="4"/>
  <c r="U85" i="4"/>
  <c r="AC85" i="4"/>
  <c r="V85" i="4"/>
  <c r="AD85" i="4"/>
  <c r="Y85" i="4"/>
  <c r="AG85" i="4"/>
  <c r="X85" i="4"/>
  <c r="Z85" i="4"/>
  <c r="AJ85" i="4"/>
  <c r="AE85" i="4"/>
  <c r="R85" i="4"/>
  <c r="AF85" i="4"/>
  <c r="W85" i="4"/>
  <c r="AH85" i="4"/>
  <c r="Q85" i="4"/>
  <c r="I85" i="4"/>
  <c r="P85" i="4"/>
  <c r="H85" i="4"/>
  <c r="N85" i="4"/>
  <c r="B86" i="4"/>
  <c r="O85" i="4"/>
  <c r="J85" i="4"/>
  <c r="M85" i="4"/>
  <c r="L85" i="4"/>
  <c r="K85" i="4"/>
  <c r="G85" i="4"/>
  <c r="B16" i="4"/>
  <c r="C16" i="4" s="1"/>
  <c r="L15" i="4"/>
  <c r="K15" i="4"/>
  <c r="J15" i="4"/>
  <c r="Q15" i="4"/>
  <c r="I15" i="4"/>
  <c r="H15" i="4"/>
  <c r="G15" i="4"/>
  <c r="F15" i="4"/>
  <c r="E15" i="4"/>
  <c r="P15" i="4"/>
  <c r="N15" i="4"/>
  <c r="M15" i="4"/>
  <c r="O15" i="4"/>
  <c r="D84" i="4"/>
  <c r="E84" i="4"/>
  <c r="AL84" i="4" l="1"/>
  <c r="Y86" i="4"/>
  <c r="AG86" i="4"/>
  <c r="R86" i="4"/>
  <c r="Z86" i="4"/>
  <c r="AH86" i="4"/>
  <c r="S86" i="4"/>
  <c r="AA86" i="4"/>
  <c r="AI86" i="4"/>
  <c r="AK86" i="4"/>
  <c r="T86" i="4"/>
  <c r="AB86" i="4"/>
  <c r="AJ86" i="4"/>
  <c r="W86" i="4"/>
  <c r="AE86" i="4"/>
  <c r="AC86" i="4"/>
  <c r="AD86" i="4"/>
  <c r="AF86" i="4"/>
  <c r="U86" i="4"/>
  <c r="V86" i="4"/>
  <c r="X86" i="4"/>
  <c r="F85" i="4"/>
  <c r="E85" i="4"/>
  <c r="P86" i="4"/>
  <c r="H86" i="4"/>
  <c r="O86" i="4"/>
  <c r="G86" i="4"/>
  <c r="M86" i="4"/>
  <c r="N86" i="4"/>
  <c r="K86" i="4"/>
  <c r="L86" i="4"/>
  <c r="I86" i="4"/>
  <c r="J86" i="4"/>
  <c r="Q86" i="4"/>
  <c r="B87" i="4"/>
  <c r="J16" i="4"/>
  <c r="Q16" i="4"/>
  <c r="I16" i="4"/>
  <c r="P16" i="4"/>
  <c r="H16" i="4"/>
  <c r="O16" i="4"/>
  <c r="G16" i="4"/>
  <c r="E16" i="4"/>
  <c r="B17" i="4"/>
  <c r="C17" i="4" s="1"/>
  <c r="N16" i="4"/>
  <c r="M16" i="4"/>
  <c r="L16" i="4"/>
  <c r="F16" i="4"/>
  <c r="K16" i="4"/>
  <c r="D85" i="4"/>
  <c r="D15" i="4"/>
  <c r="R14" i="4" s="1"/>
  <c r="AL85" i="4" l="1"/>
  <c r="W87" i="4"/>
  <c r="AE87" i="4"/>
  <c r="X87" i="4"/>
  <c r="AF87" i="4"/>
  <c r="Y87" i="4"/>
  <c r="AG87" i="4"/>
  <c r="R87" i="4"/>
  <c r="Z87" i="4"/>
  <c r="AH87" i="4"/>
  <c r="U87" i="4"/>
  <c r="AC87" i="4"/>
  <c r="AK87" i="4"/>
  <c r="AD87" i="4"/>
  <c r="AI87" i="4"/>
  <c r="V87" i="4"/>
  <c r="S87" i="4"/>
  <c r="T87" i="4"/>
  <c r="AA87" i="4"/>
  <c r="AJ87" i="4"/>
  <c r="AB87" i="4"/>
  <c r="E86" i="4"/>
  <c r="F86" i="4"/>
  <c r="O87" i="4"/>
  <c r="N87" i="4"/>
  <c r="L87" i="4"/>
  <c r="J87" i="4"/>
  <c r="P87" i="4"/>
  <c r="I87" i="4"/>
  <c r="B88" i="4"/>
  <c r="H87" i="4"/>
  <c r="K87" i="4"/>
  <c r="Q87" i="4"/>
  <c r="M87" i="4"/>
  <c r="P17" i="4"/>
  <c r="H17" i="4"/>
  <c r="O17" i="4"/>
  <c r="G17" i="4"/>
  <c r="N17" i="4"/>
  <c r="F17" i="4"/>
  <c r="M17" i="4"/>
  <c r="E17" i="4"/>
  <c r="Q17" i="4"/>
  <c r="L17" i="4"/>
  <c r="K17" i="4"/>
  <c r="I17" i="4"/>
  <c r="B18" i="4"/>
  <c r="C18" i="4" s="1"/>
  <c r="J17" i="4"/>
  <c r="R15" i="4"/>
  <c r="D16" i="4"/>
  <c r="R16" i="4" s="1"/>
  <c r="D86" i="4"/>
  <c r="AL86" i="4" l="1"/>
  <c r="AJ88" i="4"/>
  <c r="U88" i="4"/>
  <c r="AC88" i="4"/>
  <c r="V88" i="4"/>
  <c r="AD88" i="4"/>
  <c r="W88" i="4"/>
  <c r="AE88" i="4"/>
  <c r="X88" i="4"/>
  <c r="AF88" i="4"/>
  <c r="S88" i="4"/>
  <c r="AA88" i="4"/>
  <c r="AI88" i="4"/>
  <c r="AH88" i="4"/>
  <c r="AK88" i="4"/>
  <c r="R88" i="4"/>
  <c r="Z88" i="4"/>
  <c r="T88" i="4"/>
  <c r="Y88" i="4"/>
  <c r="AB88" i="4"/>
  <c r="AG88" i="4"/>
  <c r="D87" i="4"/>
  <c r="E87" i="4"/>
  <c r="F87" i="4"/>
  <c r="N88" i="4"/>
  <c r="M88" i="4"/>
  <c r="B89" i="4"/>
  <c r="K88" i="4"/>
  <c r="P88" i="4"/>
  <c r="I88" i="4"/>
  <c r="H88" i="4"/>
  <c r="Q88" i="4"/>
  <c r="L88" i="4"/>
  <c r="O88" i="4"/>
  <c r="J88" i="4"/>
  <c r="D17" i="4"/>
  <c r="R17" i="4" s="1"/>
  <c r="N18" i="4"/>
  <c r="F18" i="4"/>
  <c r="M18" i="4"/>
  <c r="E18" i="4"/>
  <c r="B19" i="4"/>
  <c r="C19" i="4" s="1"/>
  <c r="L18" i="4"/>
  <c r="K18" i="4"/>
  <c r="Q18" i="4"/>
  <c r="P18" i="4"/>
  <c r="O18" i="4"/>
  <c r="J18" i="4"/>
  <c r="I18" i="4"/>
  <c r="H18" i="4"/>
  <c r="G18" i="4"/>
  <c r="G87" i="4"/>
  <c r="AL87" i="4" l="1"/>
  <c r="G88" i="4"/>
  <c r="S89" i="4"/>
  <c r="AA89" i="4"/>
  <c r="AI89" i="4"/>
  <c r="AJ89" i="4"/>
  <c r="T89" i="4"/>
  <c r="AB89" i="4"/>
  <c r="U89" i="4"/>
  <c r="AC89" i="4"/>
  <c r="V89" i="4"/>
  <c r="AD89" i="4"/>
  <c r="AK89" i="4"/>
  <c r="Y89" i="4"/>
  <c r="AG89" i="4"/>
  <c r="R89" i="4"/>
  <c r="W89" i="4"/>
  <c r="AE89" i="4"/>
  <c r="X89" i="4"/>
  <c r="Z89" i="4"/>
  <c r="AF89" i="4"/>
  <c r="AH89" i="4"/>
  <c r="E88" i="4"/>
  <c r="F88" i="4"/>
  <c r="M89" i="4"/>
  <c r="L89" i="4"/>
  <c r="J89" i="4"/>
  <c r="O89" i="4"/>
  <c r="B90" i="4"/>
  <c r="N89" i="4"/>
  <c r="P89" i="4"/>
  <c r="K89" i="4"/>
  <c r="I89" i="4"/>
  <c r="Q89" i="4"/>
  <c r="D18" i="4"/>
  <c r="D88" i="4"/>
  <c r="B20" i="4"/>
  <c r="C20" i="4" s="1"/>
  <c r="L19" i="4"/>
  <c r="K19" i="4"/>
  <c r="E19" i="4"/>
  <c r="J19" i="4"/>
  <c r="Q19" i="4"/>
  <c r="I19" i="4"/>
  <c r="N19" i="4"/>
  <c r="M19" i="4"/>
  <c r="H19" i="4"/>
  <c r="G19" i="4"/>
  <c r="F19" i="4"/>
  <c r="P19" i="4"/>
  <c r="O19" i="4"/>
  <c r="AL88" i="4" l="1"/>
  <c r="Y90" i="4"/>
  <c r="AG90" i="4"/>
  <c r="R90" i="4"/>
  <c r="Z90" i="4"/>
  <c r="AH90" i="4"/>
  <c r="AJ90" i="4"/>
  <c r="S90" i="4"/>
  <c r="AA90" i="4"/>
  <c r="AI90" i="4"/>
  <c r="T90" i="4"/>
  <c r="AB90" i="4"/>
  <c r="W90" i="4"/>
  <c r="AE90" i="4"/>
  <c r="U90" i="4"/>
  <c r="V90" i="4"/>
  <c r="AK90" i="4"/>
  <c r="X90" i="4"/>
  <c r="AF90" i="4"/>
  <c r="AC90" i="4"/>
  <c r="AD90" i="4"/>
  <c r="L90" i="4"/>
  <c r="B91" i="4"/>
  <c r="K90" i="4"/>
  <c r="Q90" i="4"/>
  <c r="I90" i="4"/>
  <c r="J90" i="4"/>
  <c r="N90" i="4"/>
  <c r="P90" i="4"/>
  <c r="O90" i="4"/>
  <c r="M90" i="4"/>
  <c r="D89" i="4"/>
  <c r="D19" i="4"/>
  <c r="R18" i="4" s="1"/>
  <c r="F89" i="4"/>
  <c r="H89" i="4"/>
  <c r="J20" i="4"/>
  <c r="Q20" i="4"/>
  <c r="I20" i="4"/>
  <c r="P20" i="4"/>
  <c r="H20" i="4"/>
  <c r="O20" i="4"/>
  <c r="G20" i="4"/>
  <c r="K20" i="4"/>
  <c r="F20" i="4"/>
  <c r="B21" i="4"/>
  <c r="C21" i="4" s="1"/>
  <c r="E20" i="4"/>
  <c r="N20" i="4"/>
  <c r="M20" i="4"/>
  <c r="L20" i="4"/>
  <c r="G89" i="4"/>
  <c r="E89" i="4"/>
  <c r="AL89" i="4" l="1"/>
  <c r="AK91" i="4"/>
  <c r="W91" i="4"/>
  <c r="AE91" i="4"/>
  <c r="X91" i="4"/>
  <c r="AF91" i="4"/>
  <c r="Y91" i="4"/>
  <c r="AG91" i="4"/>
  <c r="AJ91" i="4"/>
  <c r="R91" i="4"/>
  <c r="Z91" i="4"/>
  <c r="AH91" i="4"/>
  <c r="U91" i="4"/>
  <c r="AC91" i="4"/>
  <c r="V91" i="4"/>
  <c r="AA91" i="4"/>
  <c r="AB91" i="4"/>
  <c r="AD91" i="4"/>
  <c r="AI91" i="4"/>
  <c r="S91" i="4"/>
  <c r="T91" i="4"/>
  <c r="F90" i="4"/>
  <c r="H90" i="4"/>
  <c r="E90" i="4"/>
  <c r="R19" i="4"/>
  <c r="D20" i="4"/>
  <c r="R20" i="4" s="1"/>
  <c r="D90" i="4"/>
  <c r="P21" i="4"/>
  <c r="H21" i="4"/>
  <c r="O21" i="4"/>
  <c r="G21" i="4"/>
  <c r="N21" i="4"/>
  <c r="F21" i="4"/>
  <c r="M21" i="4"/>
  <c r="I21" i="4"/>
  <c r="B22" i="4"/>
  <c r="C22" i="4" s="1"/>
  <c r="Q21" i="4"/>
  <c r="J21" i="4"/>
  <c r="L21" i="4"/>
  <c r="K21" i="4"/>
  <c r="G90" i="4"/>
  <c r="B92" i="4"/>
  <c r="K91" i="4"/>
  <c r="J91" i="4"/>
  <c r="P91" i="4"/>
  <c r="Q91" i="4"/>
  <c r="O91" i="4"/>
  <c r="N91" i="4"/>
  <c r="M91" i="4"/>
  <c r="L91" i="4"/>
  <c r="AL90" i="4" l="1"/>
  <c r="F91" i="4"/>
  <c r="U92" i="4"/>
  <c r="AC92" i="4"/>
  <c r="AK92" i="4"/>
  <c r="V92" i="4"/>
  <c r="AD92" i="4"/>
  <c r="W92" i="4"/>
  <c r="AE92" i="4"/>
  <c r="X92" i="4"/>
  <c r="AF92" i="4"/>
  <c r="S92" i="4"/>
  <c r="AA92" i="4"/>
  <c r="AI92" i="4"/>
  <c r="Z92" i="4"/>
  <c r="AB92" i="4"/>
  <c r="AG92" i="4"/>
  <c r="R92" i="4"/>
  <c r="T92" i="4"/>
  <c r="AH92" i="4"/>
  <c r="AJ92" i="4"/>
  <c r="Y92" i="4"/>
  <c r="E91" i="4"/>
  <c r="D21" i="4"/>
  <c r="G91" i="4"/>
  <c r="N92" i="4"/>
  <c r="B93" i="4"/>
  <c r="J92" i="4"/>
  <c r="P92" i="4"/>
  <c r="O92" i="4"/>
  <c r="M92" i="4"/>
  <c r="L92" i="4"/>
  <c r="K92" i="4"/>
  <c r="Q92" i="4"/>
  <c r="I91" i="4"/>
  <c r="D91" i="4"/>
  <c r="N22" i="4"/>
  <c r="F22" i="4"/>
  <c r="M22" i="4"/>
  <c r="B23" i="4"/>
  <c r="C23" i="4" s="1"/>
  <c r="L22" i="4"/>
  <c r="K22" i="4"/>
  <c r="E22" i="4"/>
  <c r="G22" i="4"/>
  <c r="Q22" i="4"/>
  <c r="P22" i="4"/>
  <c r="O22" i="4"/>
  <c r="J22" i="4"/>
  <c r="I22" i="4"/>
  <c r="H22" i="4"/>
  <c r="E21" i="4"/>
  <c r="H91" i="4"/>
  <c r="AL91" i="4" l="1"/>
  <c r="S93" i="4"/>
  <c r="AA93" i="4"/>
  <c r="AI93" i="4"/>
  <c r="T93" i="4"/>
  <c r="AB93" i="4"/>
  <c r="AK93" i="4"/>
  <c r="U93" i="4"/>
  <c r="AC93" i="4"/>
  <c r="V93" i="4"/>
  <c r="AD93" i="4"/>
  <c r="Y93" i="4"/>
  <c r="AG93" i="4"/>
  <c r="AE93" i="4"/>
  <c r="AF93" i="4"/>
  <c r="AH93" i="4"/>
  <c r="AJ93" i="4"/>
  <c r="W93" i="4"/>
  <c r="R93" i="4"/>
  <c r="X93" i="4"/>
  <c r="Z93" i="4"/>
  <c r="F92" i="4"/>
  <c r="R21" i="4"/>
  <c r="I92" i="4"/>
  <c r="H92" i="4"/>
  <c r="M93" i="4"/>
  <c r="K93" i="4"/>
  <c r="B94" i="4"/>
  <c r="Q93" i="4"/>
  <c r="N93" i="4"/>
  <c r="O93" i="4"/>
  <c r="L93" i="4"/>
  <c r="P93" i="4"/>
  <c r="D92" i="4"/>
  <c r="E92" i="4"/>
  <c r="G92" i="4"/>
  <c r="D22" i="4"/>
  <c r="B24" i="4"/>
  <c r="C24" i="4" s="1"/>
  <c r="L23" i="4"/>
  <c r="K23" i="4"/>
  <c r="F23" i="4"/>
  <c r="J23" i="4"/>
  <c r="Q23" i="4"/>
  <c r="I23" i="4"/>
  <c r="P23" i="4"/>
  <c r="H23" i="4"/>
  <c r="O23" i="4"/>
  <c r="N23" i="4"/>
  <c r="M23" i="4"/>
  <c r="G23" i="4"/>
  <c r="AL92" i="4" l="1"/>
  <c r="H93" i="4"/>
  <c r="Y94" i="4"/>
  <c r="AG94" i="4"/>
  <c r="R94" i="4"/>
  <c r="Z94" i="4"/>
  <c r="AH94" i="4"/>
  <c r="S94" i="4"/>
  <c r="AA94" i="4"/>
  <c r="AI94" i="4"/>
  <c r="AK94" i="4"/>
  <c r="T94" i="4"/>
  <c r="AB94" i="4"/>
  <c r="AJ94" i="4"/>
  <c r="W94" i="4"/>
  <c r="AE94" i="4"/>
  <c r="AF94" i="4"/>
  <c r="X94" i="4"/>
  <c r="U94" i="4"/>
  <c r="V94" i="4"/>
  <c r="AC94" i="4"/>
  <c r="AD94" i="4"/>
  <c r="E23" i="4"/>
  <c r="G93" i="4"/>
  <c r="J93" i="4"/>
  <c r="I93" i="4"/>
  <c r="E93" i="4"/>
  <c r="F93" i="4"/>
  <c r="L94" i="4"/>
  <c r="M94" i="4"/>
  <c r="K94" i="4"/>
  <c r="O94" i="4"/>
  <c r="N94" i="4"/>
  <c r="B95" i="4"/>
  <c r="P94" i="4"/>
  <c r="Q94" i="4"/>
  <c r="J24" i="4"/>
  <c r="Q24" i="4"/>
  <c r="I24" i="4"/>
  <c r="P24" i="4"/>
  <c r="H24" i="4"/>
  <c r="O24" i="4"/>
  <c r="G24" i="4"/>
  <c r="N24" i="4"/>
  <c r="F24" i="4"/>
  <c r="B25" i="4"/>
  <c r="C25" i="4" s="1"/>
  <c r="M24" i="4"/>
  <c r="L24" i="4"/>
  <c r="K24" i="4"/>
  <c r="D23" i="4"/>
  <c r="D93" i="4"/>
  <c r="AL93" i="4" l="1"/>
  <c r="F94" i="4"/>
  <c r="W95" i="4"/>
  <c r="AE95" i="4"/>
  <c r="X95" i="4"/>
  <c r="AF95" i="4"/>
  <c r="Y95" i="4"/>
  <c r="R95" i="4"/>
  <c r="Z95" i="4"/>
  <c r="AH95" i="4"/>
  <c r="U95" i="4"/>
  <c r="AC95" i="4"/>
  <c r="AI95" i="4"/>
  <c r="S95" i="4"/>
  <c r="T95" i="4"/>
  <c r="AB95" i="4"/>
  <c r="AJ95" i="4"/>
  <c r="AK95" i="4"/>
  <c r="V95" i="4"/>
  <c r="AA95" i="4"/>
  <c r="AD95" i="4"/>
  <c r="AG95" i="4"/>
  <c r="R23" i="4"/>
  <c r="R22" i="4"/>
  <c r="E24" i="4"/>
  <c r="J94" i="4"/>
  <c r="I94" i="4"/>
  <c r="H94" i="4"/>
  <c r="E94" i="4"/>
  <c r="G94" i="4"/>
  <c r="B96" i="4"/>
  <c r="O95" i="4"/>
  <c r="N95" i="4"/>
  <c r="L95" i="4"/>
  <c r="P95" i="4"/>
  <c r="Q95" i="4"/>
  <c r="M95" i="4"/>
  <c r="D94" i="4"/>
  <c r="Q25" i="4"/>
  <c r="P25" i="4"/>
  <c r="H25" i="4"/>
  <c r="O25" i="4"/>
  <c r="G25" i="4"/>
  <c r="N25" i="4"/>
  <c r="M25" i="4"/>
  <c r="B26" i="4"/>
  <c r="C26" i="4" s="1"/>
  <c r="L25" i="4"/>
  <c r="I25" i="4"/>
  <c r="F25" i="4"/>
  <c r="J25" i="4"/>
  <c r="K25" i="4"/>
  <c r="D24" i="4"/>
  <c r="AL94" i="4" l="1"/>
  <c r="G95" i="4"/>
  <c r="AJ96" i="4"/>
  <c r="U96" i="4"/>
  <c r="AC96" i="4"/>
  <c r="V96" i="4"/>
  <c r="AD96" i="4"/>
  <c r="X96" i="4"/>
  <c r="AF96" i="4"/>
  <c r="S96" i="4"/>
  <c r="AA96" i="4"/>
  <c r="AI96" i="4"/>
  <c r="AG96" i="4"/>
  <c r="R96" i="4"/>
  <c r="AH96" i="4"/>
  <c r="T96" i="4"/>
  <c r="Z96" i="4"/>
  <c r="W96" i="4"/>
  <c r="Y96" i="4"/>
  <c r="AK96" i="4"/>
  <c r="AB96" i="4"/>
  <c r="AE96" i="4"/>
  <c r="R24" i="4"/>
  <c r="F95" i="4"/>
  <c r="E95" i="4"/>
  <c r="I95" i="4"/>
  <c r="J95" i="4"/>
  <c r="D25" i="4"/>
  <c r="D95" i="4"/>
  <c r="E25" i="4"/>
  <c r="K95" i="4"/>
  <c r="O26" i="4"/>
  <c r="G26" i="4"/>
  <c r="N26" i="4"/>
  <c r="M26" i="4"/>
  <c r="B27" i="4"/>
  <c r="C27" i="4" s="1"/>
  <c r="L26" i="4"/>
  <c r="K26" i="4"/>
  <c r="J26" i="4"/>
  <c r="Q26" i="4"/>
  <c r="P26" i="4"/>
  <c r="I26" i="4"/>
  <c r="H26" i="4"/>
  <c r="H95" i="4"/>
  <c r="B97" i="4"/>
  <c r="Q96" i="4"/>
  <c r="L96" i="4"/>
  <c r="M96" i="4"/>
  <c r="O96" i="4"/>
  <c r="N96" i="4"/>
  <c r="P96" i="4"/>
  <c r="AL95" i="4" l="1"/>
  <c r="J96" i="4"/>
  <c r="S97" i="4"/>
  <c r="AA97" i="4"/>
  <c r="AI97" i="4"/>
  <c r="AJ97" i="4"/>
  <c r="T97" i="4"/>
  <c r="AB97" i="4"/>
  <c r="V97" i="4"/>
  <c r="AD97" i="4"/>
  <c r="AK97" i="4"/>
  <c r="Y97" i="4"/>
  <c r="AG97" i="4"/>
  <c r="AE97" i="4"/>
  <c r="AF97" i="4"/>
  <c r="R97" i="4"/>
  <c r="AH97" i="4"/>
  <c r="X97" i="4"/>
  <c r="U97" i="4"/>
  <c r="W97" i="4"/>
  <c r="Z97" i="4"/>
  <c r="AC97" i="4"/>
  <c r="I96" i="4"/>
  <c r="E96" i="4"/>
  <c r="R25" i="4"/>
  <c r="F96" i="4"/>
  <c r="G96" i="4"/>
  <c r="K96" i="4"/>
  <c r="H96" i="4"/>
  <c r="D26" i="4"/>
  <c r="M27" i="4"/>
  <c r="B28" i="4"/>
  <c r="C28" i="4" s="1"/>
  <c r="L27" i="4"/>
  <c r="K27" i="4"/>
  <c r="J27" i="4"/>
  <c r="Q27" i="4"/>
  <c r="I27" i="4"/>
  <c r="P27" i="4"/>
  <c r="H27" i="4"/>
  <c r="O27" i="4"/>
  <c r="N27" i="4"/>
  <c r="E26" i="4"/>
  <c r="Q97" i="4"/>
  <c r="P97" i="4"/>
  <c r="B98" i="4"/>
  <c r="N97" i="4"/>
  <c r="M97" i="4"/>
  <c r="O97" i="4"/>
  <c r="F26" i="4"/>
  <c r="D96" i="4"/>
  <c r="AL96" i="4" l="1"/>
  <c r="I97" i="4"/>
  <c r="Y98" i="4"/>
  <c r="AG98" i="4"/>
  <c r="R98" i="4"/>
  <c r="Z98" i="4"/>
  <c r="AH98" i="4"/>
  <c r="AJ98" i="4"/>
  <c r="T98" i="4"/>
  <c r="AB98" i="4"/>
  <c r="W98" i="4"/>
  <c r="AE98" i="4"/>
  <c r="AC98" i="4"/>
  <c r="AD98" i="4"/>
  <c r="AF98" i="4"/>
  <c r="AK98" i="4"/>
  <c r="V98" i="4"/>
  <c r="S98" i="4"/>
  <c r="U98" i="4"/>
  <c r="X98" i="4"/>
  <c r="AI98" i="4"/>
  <c r="AA98" i="4"/>
  <c r="F97" i="4"/>
  <c r="L97" i="4"/>
  <c r="K97" i="4"/>
  <c r="H97" i="4"/>
  <c r="D27" i="4"/>
  <c r="K28" i="4"/>
  <c r="E28" i="4"/>
  <c r="J28" i="4"/>
  <c r="Q28" i="4"/>
  <c r="I28" i="4"/>
  <c r="P28" i="4"/>
  <c r="H28" i="4"/>
  <c r="O28" i="4"/>
  <c r="N28" i="4"/>
  <c r="B29" i="4"/>
  <c r="C29" i="4" s="1"/>
  <c r="L28" i="4"/>
  <c r="M28" i="4"/>
  <c r="E27" i="4"/>
  <c r="D97" i="4"/>
  <c r="J97" i="4"/>
  <c r="E97" i="4"/>
  <c r="G27" i="4"/>
  <c r="G97" i="4"/>
  <c r="Q98" i="4"/>
  <c r="P98" i="4"/>
  <c r="O98" i="4"/>
  <c r="N98" i="4"/>
  <c r="M98" i="4"/>
  <c r="B99" i="4"/>
  <c r="F27" i="4"/>
  <c r="AL97" i="4" l="1"/>
  <c r="AK99" i="4"/>
  <c r="W99" i="4"/>
  <c r="AE99" i="4"/>
  <c r="X99" i="4"/>
  <c r="AF99" i="4"/>
  <c r="AJ99" i="4"/>
  <c r="R99" i="4"/>
  <c r="Z99" i="4"/>
  <c r="AH99" i="4"/>
  <c r="Y99" i="4"/>
  <c r="AA99" i="4"/>
  <c r="AB99" i="4"/>
  <c r="T99" i="4"/>
  <c r="AG99" i="4"/>
  <c r="AC99" i="4"/>
  <c r="AD99" i="4"/>
  <c r="AI99" i="4"/>
  <c r="S99" i="4"/>
  <c r="U99" i="4"/>
  <c r="V99" i="4"/>
  <c r="F98" i="4"/>
  <c r="F28" i="4"/>
  <c r="G98" i="4"/>
  <c r="J98" i="4"/>
  <c r="L98" i="4"/>
  <c r="K98" i="4"/>
  <c r="I98" i="4"/>
  <c r="E98" i="4"/>
  <c r="H98" i="4"/>
  <c r="R27" i="4"/>
  <c r="G28" i="4"/>
  <c r="R26" i="4"/>
  <c r="D28" i="4"/>
  <c r="Q29" i="4"/>
  <c r="I29" i="4"/>
  <c r="P29" i="4"/>
  <c r="H29" i="4"/>
  <c r="O29" i="4"/>
  <c r="N29" i="4"/>
  <c r="M29" i="4"/>
  <c r="B30" i="4"/>
  <c r="C30" i="4" s="1"/>
  <c r="L29" i="4"/>
  <c r="K29" i="4"/>
  <c r="J29" i="4"/>
  <c r="F29" i="4"/>
  <c r="P99" i="4"/>
  <c r="O99" i="4"/>
  <c r="N99" i="4"/>
  <c r="B100" i="4"/>
  <c r="Q99" i="4"/>
  <c r="D98" i="4"/>
  <c r="AL98" i="4" l="1"/>
  <c r="L99" i="4"/>
  <c r="U100" i="4"/>
  <c r="AC100" i="4"/>
  <c r="AK100" i="4"/>
  <c r="X100" i="4"/>
  <c r="S100" i="4"/>
  <c r="AD100" i="4"/>
  <c r="T100" i="4"/>
  <c r="AE100" i="4"/>
  <c r="V100" i="4"/>
  <c r="AF100" i="4"/>
  <c r="Z100" i="4"/>
  <c r="AI100" i="4"/>
  <c r="AG100" i="4"/>
  <c r="AJ100" i="4"/>
  <c r="AH100" i="4"/>
  <c r="W100" i="4"/>
  <c r="Y100" i="4"/>
  <c r="AA100" i="4"/>
  <c r="AB100" i="4"/>
  <c r="R100" i="4"/>
  <c r="E29" i="4"/>
  <c r="R28" i="4"/>
  <c r="F99" i="4"/>
  <c r="K99" i="4"/>
  <c r="I99" i="4"/>
  <c r="G29" i="4"/>
  <c r="D99" i="4"/>
  <c r="E99" i="4"/>
  <c r="M99" i="4"/>
  <c r="O30" i="4"/>
  <c r="N30" i="4"/>
  <c r="M30" i="4"/>
  <c r="B31" i="4"/>
  <c r="C31" i="4" s="1"/>
  <c r="L30" i="4"/>
  <c r="K30" i="4"/>
  <c r="F30" i="4"/>
  <c r="J30" i="4"/>
  <c r="Q30" i="4"/>
  <c r="P30" i="4"/>
  <c r="I30" i="4"/>
  <c r="H30" i="4"/>
  <c r="O100" i="4"/>
  <c r="N100" i="4"/>
  <c r="B101" i="4"/>
  <c r="P100" i="4"/>
  <c r="Q100" i="4"/>
  <c r="G99" i="4"/>
  <c r="H99" i="4"/>
  <c r="J99" i="4"/>
  <c r="D29" i="4"/>
  <c r="AL99" i="4" l="1"/>
  <c r="AK101" i="4"/>
  <c r="AJ101" i="4"/>
  <c r="T101" i="4"/>
  <c r="AB101" i="4"/>
  <c r="U101" i="4"/>
  <c r="AC101" i="4"/>
  <c r="V101" i="4"/>
  <c r="AD101" i="4"/>
  <c r="Y101" i="4"/>
  <c r="AG101" i="4"/>
  <c r="AE101" i="4"/>
  <c r="AF101" i="4"/>
  <c r="R101" i="4"/>
  <c r="AH101" i="4"/>
  <c r="W101" i="4"/>
  <c r="S101" i="4"/>
  <c r="X101" i="4"/>
  <c r="Z101" i="4"/>
  <c r="AA101" i="4"/>
  <c r="AI101" i="4"/>
  <c r="H100" i="4"/>
  <c r="R29" i="4"/>
  <c r="M100" i="4"/>
  <c r="F100" i="4"/>
  <c r="J100" i="4"/>
  <c r="K100" i="4"/>
  <c r="D30" i="4"/>
  <c r="G30" i="4"/>
  <c r="M31" i="4"/>
  <c r="B32" i="4"/>
  <c r="C32" i="4" s="1"/>
  <c r="L31" i="4"/>
  <c r="K31" i="4"/>
  <c r="E31" i="4"/>
  <c r="J31" i="4"/>
  <c r="Q31" i="4"/>
  <c r="I31" i="4"/>
  <c r="P31" i="4"/>
  <c r="O31" i="4"/>
  <c r="N31" i="4"/>
  <c r="D100" i="4"/>
  <c r="E30" i="4"/>
  <c r="G100" i="4"/>
  <c r="I100" i="4"/>
  <c r="P101" i="4"/>
  <c r="O101" i="4"/>
  <c r="Q101" i="4"/>
  <c r="B102" i="4"/>
  <c r="L100" i="4"/>
  <c r="E100" i="4"/>
  <c r="AL100" i="4" l="1"/>
  <c r="K101" i="4"/>
  <c r="AK102" i="4"/>
  <c r="AJ102" i="4"/>
  <c r="R102" i="4"/>
  <c r="Z102" i="4"/>
  <c r="AH102" i="4"/>
  <c r="S102" i="4"/>
  <c r="AA102" i="4"/>
  <c r="AI102" i="4"/>
  <c r="T102" i="4"/>
  <c r="AB102" i="4"/>
  <c r="W102" i="4"/>
  <c r="AE102" i="4"/>
  <c r="AC102" i="4"/>
  <c r="AD102" i="4"/>
  <c r="AF102" i="4"/>
  <c r="U102" i="4"/>
  <c r="V102" i="4"/>
  <c r="X102" i="4"/>
  <c r="AG102" i="4"/>
  <c r="Y102" i="4"/>
  <c r="H101" i="4"/>
  <c r="J101" i="4"/>
  <c r="F31" i="4"/>
  <c r="L101" i="4"/>
  <c r="N101" i="4"/>
  <c r="G31" i="4"/>
  <c r="H31" i="4"/>
  <c r="K32" i="4"/>
  <c r="H32" i="4"/>
  <c r="J32" i="4"/>
  <c r="Q32" i="4"/>
  <c r="I32" i="4"/>
  <c r="P32" i="4"/>
  <c r="O32" i="4"/>
  <c r="N32" i="4"/>
  <c r="M32" i="4"/>
  <c r="L32" i="4"/>
  <c r="B33" i="4"/>
  <c r="C33" i="4" s="1"/>
  <c r="D101" i="4"/>
  <c r="E101" i="4"/>
  <c r="B103" i="4"/>
  <c r="P102" i="4"/>
  <c r="O102" i="4"/>
  <c r="Q102" i="4"/>
  <c r="G101" i="4"/>
  <c r="M101" i="4"/>
  <c r="I101" i="4"/>
  <c r="F101" i="4"/>
  <c r="D31" i="4"/>
  <c r="AL101" i="4" l="1"/>
  <c r="X103" i="4"/>
  <c r="AF103" i="4"/>
  <c r="AJ103" i="4"/>
  <c r="Y103" i="4"/>
  <c r="AG103" i="4"/>
  <c r="R103" i="4"/>
  <c r="Z103" i="4"/>
  <c r="AH103" i="4"/>
  <c r="U103" i="4"/>
  <c r="AC103" i="4"/>
  <c r="AA103" i="4"/>
  <c r="AB103" i="4"/>
  <c r="AD103" i="4"/>
  <c r="S103" i="4"/>
  <c r="AI103" i="4"/>
  <c r="AK103" i="4"/>
  <c r="T103" i="4"/>
  <c r="V103" i="4"/>
  <c r="W103" i="4"/>
  <c r="AE103" i="4"/>
  <c r="J102" i="4"/>
  <c r="M102" i="4"/>
  <c r="N102" i="4"/>
  <c r="E32" i="4"/>
  <c r="F32" i="4"/>
  <c r="G102" i="4"/>
  <c r="I102" i="4"/>
  <c r="K102" i="4"/>
  <c r="F102" i="4"/>
  <c r="R30" i="4"/>
  <c r="H102" i="4"/>
  <c r="L102" i="4"/>
  <c r="E102" i="4"/>
  <c r="R31" i="4"/>
  <c r="B104" i="4"/>
  <c r="Q103" i="4"/>
  <c r="P103" i="4"/>
  <c r="Q33" i="4"/>
  <c r="I33" i="4"/>
  <c r="P33" i="4"/>
  <c r="O33" i="4"/>
  <c r="N33" i="4"/>
  <c r="M33" i="4"/>
  <c r="B34" i="4"/>
  <c r="C34" i="4" s="1"/>
  <c r="L33" i="4"/>
  <c r="K33" i="4"/>
  <c r="J33" i="4"/>
  <c r="H33" i="4"/>
  <c r="D32" i="4"/>
  <c r="G32" i="4"/>
  <c r="D102" i="4"/>
  <c r="AL102" i="4" l="1"/>
  <c r="J103" i="4"/>
  <c r="AJ104" i="4"/>
  <c r="V104" i="4"/>
  <c r="AD104" i="4"/>
  <c r="W104" i="4"/>
  <c r="AE104" i="4"/>
  <c r="X104" i="4"/>
  <c r="AF104" i="4"/>
  <c r="S104" i="4"/>
  <c r="AA104" i="4"/>
  <c r="AI104" i="4"/>
  <c r="Y104" i="4"/>
  <c r="Z104" i="4"/>
  <c r="AB104" i="4"/>
  <c r="AK104" i="4"/>
  <c r="AG104" i="4"/>
  <c r="R104" i="4"/>
  <c r="T104" i="4"/>
  <c r="U104" i="4"/>
  <c r="AC104" i="4"/>
  <c r="AH104" i="4"/>
  <c r="F103" i="4"/>
  <c r="E103" i="4"/>
  <c r="F33" i="4"/>
  <c r="G103" i="4"/>
  <c r="R32" i="4"/>
  <c r="G33" i="4"/>
  <c r="H103" i="4"/>
  <c r="D103" i="4"/>
  <c r="M103" i="4"/>
  <c r="K103" i="4"/>
  <c r="D33" i="4"/>
  <c r="I103" i="4"/>
  <c r="N103" i="4"/>
  <c r="B105" i="4"/>
  <c r="Q104" i="4"/>
  <c r="P104" i="4"/>
  <c r="O34" i="4"/>
  <c r="N34" i="4"/>
  <c r="M34" i="4"/>
  <c r="B35" i="4"/>
  <c r="L34" i="4"/>
  <c r="K34" i="4"/>
  <c r="E34" i="4"/>
  <c r="J34" i="4"/>
  <c r="I34" i="4"/>
  <c r="Q34" i="4"/>
  <c r="P34" i="4"/>
  <c r="E33" i="4"/>
  <c r="O103" i="4"/>
  <c r="L103" i="4"/>
  <c r="AL103" i="4" l="1"/>
  <c r="I104" i="4"/>
  <c r="AJ105" i="4"/>
  <c r="AK105" i="4"/>
  <c r="T105" i="4"/>
  <c r="AB105" i="4"/>
  <c r="U105" i="4"/>
  <c r="AC105" i="4"/>
  <c r="V105" i="4"/>
  <c r="AD105" i="4"/>
  <c r="Y105" i="4"/>
  <c r="AG105" i="4"/>
  <c r="W105" i="4"/>
  <c r="X105" i="4"/>
  <c r="Z105" i="4"/>
  <c r="AE105" i="4"/>
  <c r="AF105" i="4"/>
  <c r="AH105" i="4"/>
  <c r="AI105" i="4"/>
  <c r="R105" i="4"/>
  <c r="AA105" i="4"/>
  <c r="S105" i="4"/>
  <c r="B36" i="4"/>
  <c r="C36" i="4" s="1"/>
  <c r="D36" i="4" s="1"/>
  <c r="C35" i="4"/>
  <c r="F35" i="4" s="1"/>
  <c r="H34" i="4"/>
  <c r="F34" i="4"/>
  <c r="J104" i="4"/>
  <c r="H104" i="4"/>
  <c r="G104" i="4"/>
  <c r="M104" i="4"/>
  <c r="R33" i="4"/>
  <c r="D104" i="4"/>
  <c r="M35" i="4"/>
  <c r="L35" i="4"/>
  <c r="K35" i="4"/>
  <c r="J35" i="4"/>
  <c r="Q35" i="4"/>
  <c r="P35" i="4"/>
  <c r="O35" i="4"/>
  <c r="N35" i="4"/>
  <c r="D34" i="4"/>
  <c r="G34" i="4"/>
  <c r="L104" i="4"/>
  <c r="Q105" i="4"/>
  <c r="B106" i="4"/>
  <c r="F104" i="4"/>
  <c r="N104" i="4"/>
  <c r="K104" i="4"/>
  <c r="E104" i="4"/>
  <c r="O104" i="4"/>
  <c r="AL104" i="4" l="1"/>
  <c r="I36" i="4"/>
  <c r="B37" i="4"/>
  <c r="C37" i="4" s="1"/>
  <c r="D37" i="4" s="1"/>
  <c r="J36" i="4"/>
  <c r="N36" i="4"/>
  <c r="M36" i="4"/>
  <c r="E36" i="4"/>
  <c r="Q36" i="4"/>
  <c r="AJ106" i="4"/>
  <c r="AK106" i="4"/>
  <c r="R106" i="4"/>
  <c r="Z106" i="4"/>
  <c r="AH106" i="4"/>
  <c r="S106" i="4"/>
  <c r="AA106" i="4"/>
  <c r="AI106" i="4"/>
  <c r="T106" i="4"/>
  <c r="AB106" i="4"/>
  <c r="W106" i="4"/>
  <c r="AE106" i="4"/>
  <c r="U106" i="4"/>
  <c r="V106" i="4"/>
  <c r="X106" i="4"/>
  <c r="AC106" i="4"/>
  <c r="Y106" i="4"/>
  <c r="AD106" i="4"/>
  <c r="AF106" i="4"/>
  <c r="AG106" i="4"/>
  <c r="H36" i="4"/>
  <c r="P36" i="4"/>
  <c r="O105" i="4"/>
  <c r="K36" i="4"/>
  <c r="G36" i="4"/>
  <c r="O36" i="4"/>
  <c r="L36" i="4"/>
  <c r="F36" i="4"/>
  <c r="Q37" i="4"/>
  <c r="M37" i="4"/>
  <c r="J37" i="4"/>
  <c r="B38" i="4"/>
  <c r="C38" i="4" s="1"/>
  <c r="N37" i="4"/>
  <c r="L37" i="4"/>
  <c r="P37" i="4"/>
  <c r="I105" i="4"/>
  <c r="D105" i="4"/>
  <c r="F105" i="4"/>
  <c r="H35" i="4"/>
  <c r="G35" i="4"/>
  <c r="E35" i="4"/>
  <c r="K105" i="4"/>
  <c r="I35" i="4"/>
  <c r="Q106" i="4"/>
  <c r="B107" i="4"/>
  <c r="M105" i="4"/>
  <c r="H105" i="4"/>
  <c r="D35" i="4"/>
  <c r="J105" i="4"/>
  <c r="G105" i="4"/>
  <c r="L105" i="4"/>
  <c r="E105" i="4"/>
  <c r="N105" i="4"/>
  <c r="P105" i="4"/>
  <c r="O37" i="4" l="1"/>
  <c r="K37" i="4"/>
  <c r="AL105" i="4"/>
  <c r="R36" i="4"/>
  <c r="AK107" i="4"/>
  <c r="AJ107" i="4"/>
  <c r="X107" i="4"/>
  <c r="AF107" i="4"/>
  <c r="Y107" i="4"/>
  <c r="AG107" i="4"/>
  <c r="R107" i="4"/>
  <c r="Z107" i="4"/>
  <c r="AH107" i="4"/>
  <c r="U107" i="4"/>
  <c r="AC107" i="4"/>
  <c r="S107" i="4"/>
  <c r="AI107" i="4"/>
  <c r="T107" i="4"/>
  <c r="V107" i="4"/>
  <c r="AA107" i="4"/>
  <c r="AB107" i="4"/>
  <c r="AD107" i="4"/>
  <c r="AE107" i="4"/>
  <c r="B108" i="4"/>
  <c r="W107" i="4"/>
  <c r="J106" i="4"/>
  <c r="E37" i="4"/>
  <c r="H37" i="4"/>
  <c r="Q38" i="4"/>
  <c r="L38" i="4"/>
  <c r="N38" i="4"/>
  <c r="K38" i="4"/>
  <c r="I38" i="4"/>
  <c r="J38" i="4"/>
  <c r="O38" i="4"/>
  <c r="F38" i="4"/>
  <c r="M38" i="4"/>
  <c r="P38" i="4"/>
  <c r="B39" i="4"/>
  <c r="C39" i="4" s="1"/>
  <c r="I37" i="4"/>
  <c r="F37" i="4"/>
  <c r="G37" i="4"/>
  <c r="F106" i="4"/>
  <c r="G106" i="4"/>
  <c r="O106" i="4"/>
  <c r="K106" i="4"/>
  <c r="M106" i="4"/>
  <c r="H106" i="4"/>
  <c r="L106" i="4"/>
  <c r="R34" i="4"/>
  <c r="R35" i="4"/>
  <c r="D106" i="4"/>
  <c r="P106" i="4"/>
  <c r="I106" i="4"/>
  <c r="N106" i="4"/>
  <c r="E106" i="4"/>
  <c r="AL106" i="4" l="1"/>
  <c r="P107" i="4"/>
  <c r="I108" i="4"/>
  <c r="AK108" i="4"/>
  <c r="V108" i="4"/>
  <c r="AD108" i="4"/>
  <c r="W108" i="4"/>
  <c r="AE108" i="4"/>
  <c r="AJ108" i="4"/>
  <c r="X108" i="4"/>
  <c r="AF108" i="4"/>
  <c r="S108" i="4"/>
  <c r="AA108" i="4"/>
  <c r="AG108" i="4"/>
  <c r="R108" i="4"/>
  <c r="AH108" i="4"/>
  <c r="T108" i="4"/>
  <c r="AI108" i="4"/>
  <c r="Y108" i="4"/>
  <c r="U108" i="4"/>
  <c r="Z108" i="4"/>
  <c r="AB108" i="4"/>
  <c r="AC108" i="4"/>
  <c r="B109" i="4"/>
  <c r="G108" i="4"/>
  <c r="R37" i="4"/>
  <c r="E38" i="4"/>
  <c r="K39" i="4"/>
  <c r="O39" i="4"/>
  <c r="Q39" i="4"/>
  <c r="L39" i="4"/>
  <c r="G39" i="4"/>
  <c r="B40" i="4"/>
  <c r="C40" i="4" s="1"/>
  <c r="P39" i="4"/>
  <c r="M39" i="4"/>
  <c r="N39" i="4"/>
  <c r="H38" i="4"/>
  <c r="D38" i="4"/>
  <c r="G38" i="4"/>
  <c r="E107" i="4"/>
  <c r="I107" i="4"/>
  <c r="M107" i="4"/>
  <c r="O107" i="4"/>
  <c r="H107" i="4"/>
  <c r="J107" i="4"/>
  <c r="L107" i="4"/>
  <c r="G107" i="4"/>
  <c r="K107" i="4"/>
  <c r="F107" i="4"/>
  <c r="N107" i="4"/>
  <c r="D107" i="4"/>
  <c r="Q107" i="4"/>
  <c r="Q108" i="4" l="1"/>
  <c r="J108" i="4"/>
  <c r="M108" i="4"/>
  <c r="P108" i="4"/>
  <c r="H108" i="4"/>
  <c r="K108" i="4"/>
  <c r="F108" i="4"/>
  <c r="N108" i="4"/>
  <c r="E108" i="4"/>
  <c r="O108" i="4"/>
  <c r="AL107" i="4"/>
  <c r="E109" i="4"/>
  <c r="AK109" i="4"/>
  <c r="T109" i="4"/>
  <c r="AB109" i="4"/>
  <c r="U109" i="4"/>
  <c r="AC109" i="4"/>
  <c r="V109" i="4"/>
  <c r="AD109" i="4"/>
  <c r="Z109" i="4"/>
  <c r="B110" i="4"/>
  <c r="AA109" i="4"/>
  <c r="AJ109" i="4"/>
  <c r="AE109" i="4"/>
  <c r="S109" i="4"/>
  <c r="AG109" i="4"/>
  <c r="W109" i="4"/>
  <c r="X109" i="4"/>
  <c r="Y109" i="4"/>
  <c r="AF109" i="4"/>
  <c r="AH109" i="4"/>
  <c r="AI109" i="4"/>
  <c r="D108" i="4"/>
  <c r="L108" i="4"/>
  <c r="M40" i="4"/>
  <c r="N40" i="4"/>
  <c r="G40" i="4"/>
  <c r="O40" i="4"/>
  <c r="K40" i="4"/>
  <c r="Q40" i="4"/>
  <c r="B41" i="4"/>
  <c r="C41" i="4" s="1"/>
  <c r="L40" i="4"/>
  <c r="P40" i="4"/>
  <c r="H39" i="4"/>
  <c r="I39" i="4"/>
  <c r="J39" i="4"/>
  <c r="F39" i="4"/>
  <c r="E39" i="4"/>
  <c r="D39" i="4"/>
  <c r="I109" i="4" l="1"/>
  <c r="N109" i="4"/>
  <c r="O109" i="4"/>
  <c r="M109" i="4"/>
  <c r="K109" i="4"/>
  <c r="P109" i="4"/>
  <c r="Q109" i="4"/>
  <c r="H109" i="4"/>
  <c r="L109" i="4"/>
  <c r="G109" i="4"/>
  <c r="F109" i="4"/>
  <c r="J109" i="4"/>
  <c r="R109" i="4"/>
  <c r="AL108" i="4"/>
  <c r="R110" i="4"/>
  <c r="AK110" i="4"/>
  <c r="AJ110" i="4"/>
  <c r="Z110" i="4"/>
  <c r="AH110" i="4"/>
  <c r="S110" i="4"/>
  <c r="AA110" i="4"/>
  <c r="AI110" i="4"/>
  <c r="T110" i="4"/>
  <c r="AB110" i="4"/>
  <c r="V110" i="4"/>
  <c r="AG110" i="4"/>
  <c r="W110" i="4"/>
  <c r="B111" i="4"/>
  <c r="X110" i="4"/>
  <c r="AC110" i="4"/>
  <c r="AD110" i="4"/>
  <c r="AE110" i="4"/>
  <c r="AF110" i="4"/>
  <c r="U110" i="4"/>
  <c r="Y110" i="4"/>
  <c r="D109" i="4"/>
  <c r="R39" i="4"/>
  <c r="I40" i="4"/>
  <c r="D40" i="4"/>
  <c r="R38" i="4"/>
  <c r="J40" i="4"/>
  <c r="H40" i="4"/>
  <c r="H41" i="4"/>
  <c r="Q41" i="4"/>
  <c r="K41" i="4"/>
  <c r="O41" i="4"/>
  <c r="L41" i="4"/>
  <c r="P41" i="4"/>
  <c r="B42" i="4"/>
  <c r="C42" i="4" s="1"/>
  <c r="N41" i="4"/>
  <c r="M41" i="4"/>
  <c r="F40" i="4"/>
  <c r="E40" i="4"/>
  <c r="J110" i="4" l="1"/>
  <c r="F110" i="4"/>
  <c r="O110" i="4"/>
  <c r="H110" i="4"/>
  <c r="Q110" i="4"/>
  <c r="E110" i="4"/>
  <c r="M110" i="4"/>
  <c r="I110" i="4"/>
  <c r="K110" i="4"/>
  <c r="L110" i="4"/>
  <c r="G110" i="4"/>
  <c r="P110" i="4"/>
  <c r="AL109" i="4"/>
  <c r="N110" i="4"/>
  <c r="K111" i="4"/>
  <c r="X111" i="4"/>
  <c r="AF111" i="4"/>
  <c r="AK111" i="4"/>
  <c r="Y111" i="4"/>
  <c r="AG111" i="4"/>
  <c r="Z111" i="4"/>
  <c r="AH111" i="4"/>
  <c r="AC111" i="4"/>
  <c r="AD111" i="4"/>
  <c r="T111" i="4"/>
  <c r="AE111" i="4"/>
  <c r="V111" i="4"/>
  <c r="U111" i="4"/>
  <c r="AJ111" i="4"/>
  <c r="W111" i="4"/>
  <c r="AA111" i="4"/>
  <c r="AI111" i="4"/>
  <c r="B112" i="4"/>
  <c r="AB111" i="4"/>
  <c r="D110" i="4"/>
  <c r="R40" i="4"/>
  <c r="F41" i="4"/>
  <c r="N42" i="4"/>
  <c r="J42" i="4"/>
  <c r="M42" i="4"/>
  <c r="K42" i="4"/>
  <c r="B43" i="4"/>
  <c r="C43" i="4" s="1"/>
  <c r="O42" i="4"/>
  <c r="P42" i="4"/>
  <c r="L42" i="4"/>
  <c r="Q42" i="4"/>
  <c r="D41" i="4"/>
  <c r="J41" i="4"/>
  <c r="E41" i="4"/>
  <c r="G41" i="4"/>
  <c r="I41" i="4"/>
  <c r="E111" i="4" l="1"/>
  <c r="L111" i="4"/>
  <c r="O111" i="4"/>
  <c r="P111" i="4"/>
  <c r="G111" i="4"/>
  <c r="I111" i="4"/>
  <c r="M111" i="4"/>
  <c r="F111" i="4"/>
  <c r="N111" i="4"/>
  <c r="Q111" i="4"/>
  <c r="AL110" i="4"/>
  <c r="S111" i="4"/>
  <c r="J111" i="4"/>
  <c r="R111" i="4"/>
  <c r="H111" i="4"/>
  <c r="L112" i="4"/>
  <c r="AJ112" i="4"/>
  <c r="V112" i="4"/>
  <c r="AD112" i="4"/>
  <c r="W112" i="4"/>
  <c r="AE112" i="4"/>
  <c r="AK112" i="4"/>
  <c r="X112" i="4"/>
  <c r="AF112" i="4"/>
  <c r="Y112" i="4"/>
  <c r="Z112" i="4"/>
  <c r="AA112" i="4"/>
  <c r="AC112" i="4"/>
  <c r="AB112" i="4"/>
  <c r="T112" i="4"/>
  <c r="U112" i="4"/>
  <c r="AG112" i="4"/>
  <c r="AH112" i="4"/>
  <c r="AI112" i="4"/>
  <c r="B113" i="4"/>
  <c r="D111" i="4"/>
  <c r="H42" i="4"/>
  <c r="E42" i="4"/>
  <c r="F42" i="4"/>
  <c r="R41" i="4"/>
  <c r="N43" i="4"/>
  <c r="D43" i="4"/>
  <c r="Q43" i="4"/>
  <c r="G43" i="4"/>
  <c r="L43" i="4"/>
  <c r="O43" i="4"/>
  <c r="M43" i="4"/>
  <c r="B44" i="4"/>
  <c r="C44" i="4" s="1"/>
  <c r="P43" i="4"/>
  <c r="G42" i="4"/>
  <c r="D42" i="4"/>
  <c r="I42" i="4"/>
  <c r="AL111" i="4" l="1"/>
  <c r="O13" i="2" s="1"/>
  <c r="O15" i="2" s="1"/>
  <c r="M21" i="2" s="1"/>
  <c r="M112" i="4"/>
  <c r="P112" i="4"/>
  <c r="J112" i="4"/>
  <c r="G112" i="4"/>
  <c r="S112" i="4"/>
  <c r="Q112" i="4"/>
  <c r="H112" i="4"/>
  <c r="F112" i="4"/>
  <c r="K112" i="4"/>
  <c r="O112" i="4"/>
  <c r="N112" i="4"/>
  <c r="I112" i="4"/>
  <c r="R112" i="4"/>
  <c r="E112" i="4"/>
  <c r="M113" i="4"/>
  <c r="AJ113" i="4"/>
  <c r="AK113" i="4"/>
  <c r="AB113" i="4"/>
  <c r="U113" i="4"/>
  <c r="AC113" i="4"/>
  <c r="V113" i="4"/>
  <c r="AD113" i="4"/>
  <c r="AF113" i="4"/>
  <c r="AG113" i="4"/>
  <c r="W113" i="4"/>
  <c r="AH113" i="4"/>
  <c r="Y113" i="4"/>
  <c r="Z113" i="4"/>
  <c r="B114" i="4"/>
  <c r="AA113" i="4"/>
  <c r="AE113" i="4"/>
  <c r="AI113" i="4"/>
  <c r="X113" i="4"/>
  <c r="D112" i="4"/>
  <c r="F43" i="4"/>
  <c r="I43" i="4"/>
  <c r="E43" i="4"/>
  <c r="H43" i="4"/>
  <c r="P44" i="4"/>
  <c r="I44" i="4"/>
  <c r="Q44" i="4"/>
  <c r="K44" i="4"/>
  <c r="O44" i="4"/>
  <c r="L44" i="4"/>
  <c r="N44" i="4"/>
  <c r="B45" i="4"/>
  <c r="C45" i="4" s="1"/>
  <c r="M44" i="4"/>
  <c r="J43" i="4"/>
  <c r="K43" i="4"/>
  <c r="E1" i="2"/>
  <c r="O21" i="2" l="1"/>
  <c r="J24" i="2" s="1"/>
  <c r="G113" i="4"/>
  <c r="N113" i="4"/>
  <c r="T113" i="4"/>
  <c r="S113" i="4"/>
  <c r="R113" i="4"/>
  <c r="E113" i="4"/>
  <c r="H113" i="4"/>
  <c r="K113" i="4"/>
  <c r="L113" i="4"/>
  <c r="AL112" i="4"/>
  <c r="P113" i="4"/>
  <c r="O113" i="4"/>
  <c r="I113" i="4"/>
  <c r="Q113" i="4"/>
  <c r="J113" i="4"/>
  <c r="F113" i="4"/>
  <c r="R42" i="4"/>
  <c r="N114" i="4"/>
  <c r="AJ114" i="4"/>
  <c r="Z114" i="4"/>
  <c r="AH114" i="4"/>
  <c r="AA114" i="4"/>
  <c r="AI114" i="4"/>
  <c r="T114" i="4"/>
  <c r="AB114" i="4"/>
  <c r="Y114" i="4"/>
  <c r="AC114" i="4"/>
  <c r="AD114" i="4"/>
  <c r="U114" i="4"/>
  <c r="AF114" i="4"/>
  <c r="AG114" i="4"/>
  <c r="B115" i="4"/>
  <c r="AK114" i="4"/>
  <c r="V114" i="4"/>
  <c r="W114" i="4"/>
  <c r="X114" i="4"/>
  <c r="AE114" i="4"/>
  <c r="M114" i="4"/>
  <c r="F114" i="4"/>
  <c r="G114" i="4"/>
  <c r="D113" i="4"/>
  <c r="G44" i="4"/>
  <c r="E44" i="4"/>
  <c r="R43" i="4"/>
  <c r="J44" i="4"/>
  <c r="D44" i="4"/>
  <c r="H44" i="4"/>
  <c r="I45" i="4"/>
  <c r="L45" i="4"/>
  <c r="B46" i="4"/>
  <c r="C46" i="4" s="1"/>
  <c r="M45" i="4"/>
  <c r="Q45" i="4"/>
  <c r="N45" i="4"/>
  <c r="P45" i="4"/>
  <c r="O45" i="4"/>
  <c r="G45" i="4"/>
  <c r="F44" i="4"/>
  <c r="O23" i="2" l="1"/>
  <c r="O25" i="2" s="1"/>
  <c r="L114" i="4"/>
  <c r="J114" i="4"/>
  <c r="I114" i="4"/>
  <c r="P114" i="4"/>
  <c r="Q114" i="4"/>
  <c r="R114" i="4"/>
  <c r="K114" i="4"/>
  <c r="E114" i="4"/>
  <c r="O114" i="4"/>
  <c r="S114" i="4"/>
  <c r="H114" i="4"/>
  <c r="AL113" i="4"/>
  <c r="R115" i="4"/>
  <c r="AK115" i="4"/>
  <c r="AJ115" i="4"/>
  <c r="X115" i="4"/>
  <c r="AF115" i="4"/>
  <c r="Y115" i="4"/>
  <c r="AG115" i="4"/>
  <c r="Z115" i="4"/>
  <c r="AH115" i="4"/>
  <c r="AI115" i="4"/>
  <c r="V115" i="4"/>
  <c r="W115" i="4"/>
  <c r="AB115" i="4"/>
  <c r="AA115" i="4"/>
  <c r="B116" i="4"/>
  <c r="AC115" i="4"/>
  <c r="AD115" i="4"/>
  <c r="AE115" i="4"/>
  <c r="I115" i="4"/>
  <c r="G115" i="4"/>
  <c r="D114" i="4"/>
  <c r="E45" i="4"/>
  <c r="K45" i="4"/>
  <c r="H45" i="4"/>
  <c r="D45" i="4"/>
  <c r="O46" i="4"/>
  <c r="N46" i="4"/>
  <c r="M46" i="4"/>
  <c r="L46" i="4"/>
  <c r="B47" i="4"/>
  <c r="C47" i="4" s="1"/>
  <c r="P46" i="4"/>
  <c r="Q46" i="4"/>
  <c r="D46" i="4"/>
  <c r="J45" i="4"/>
  <c r="R44" i="4"/>
  <c r="F45" i="4"/>
  <c r="AL114" i="4" l="1"/>
  <c r="E115" i="4"/>
  <c r="M115" i="4"/>
  <c r="P115" i="4"/>
  <c r="T115" i="4"/>
  <c r="O115" i="4"/>
  <c r="J115" i="4"/>
  <c r="L115" i="4"/>
  <c r="N115" i="4"/>
  <c r="K115" i="4"/>
  <c r="H115" i="4"/>
  <c r="F115" i="4"/>
  <c r="Q115" i="4"/>
  <c r="U115" i="4"/>
  <c r="S115" i="4"/>
  <c r="G116" i="4"/>
  <c r="AK116" i="4"/>
  <c r="V116" i="4"/>
  <c r="AD116" i="4"/>
  <c r="W116" i="4"/>
  <c r="AE116" i="4"/>
  <c r="X116" i="4"/>
  <c r="AF116" i="4"/>
  <c r="AJ116" i="4"/>
  <c r="AB116" i="4"/>
  <c r="AC116" i="4"/>
  <c r="AG116" i="4"/>
  <c r="AI116" i="4"/>
  <c r="Y116" i="4"/>
  <c r="AH116" i="4"/>
  <c r="Z116" i="4"/>
  <c r="AA116" i="4"/>
  <c r="B117" i="4"/>
  <c r="D115" i="4"/>
  <c r="G46" i="4"/>
  <c r="K46" i="4"/>
  <c r="I46" i="4"/>
  <c r="E46" i="4"/>
  <c r="F46" i="4"/>
  <c r="R45" i="4"/>
  <c r="H46" i="4"/>
  <c r="J46" i="4"/>
  <c r="Q47" i="4"/>
  <c r="N47" i="4"/>
  <c r="O47" i="4"/>
  <c r="D47" i="4"/>
  <c r="M47" i="4"/>
  <c r="B48" i="4"/>
  <c r="C48" i="4" s="1"/>
  <c r="P47" i="4"/>
  <c r="M116" i="4" l="1"/>
  <c r="E116" i="4"/>
  <c r="L116" i="4"/>
  <c r="K116" i="4"/>
  <c r="H116" i="4"/>
  <c r="O116" i="4"/>
  <c r="R116" i="4"/>
  <c r="AL115" i="4"/>
  <c r="I116" i="4"/>
  <c r="Q116" i="4"/>
  <c r="J116" i="4"/>
  <c r="P116" i="4"/>
  <c r="N116" i="4"/>
  <c r="T116" i="4"/>
  <c r="S116" i="4"/>
  <c r="U116" i="4"/>
  <c r="F116" i="4"/>
  <c r="V117" i="4"/>
  <c r="AK117" i="4"/>
  <c r="AB117" i="4"/>
  <c r="AC117" i="4"/>
  <c r="AD117" i="4"/>
  <c r="X117" i="4"/>
  <c r="AI117" i="4"/>
  <c r="B118" i="4"/>
  <c r="Y117" i="4"/>
  <c r="Z117" i="4"/>
  <c r="AJ117" i="4"/>
  <c r="AE117" i="4"/>
  <c r="AF117" i="4"/>
  <c r="AG117" i="4"/>
  <c r="AH117" i="4"/>
  <c r="AA117" i="4"/>
  <c r="W117" i="4"/>
  <c r="N117" i="4"/>
  <c r="D116" i="4"/>
  <c r="K47" i="4"/>
  <c r="L47" i="4"/>
  <c r="I47" i="4"/>
  <c r="F47" i="4"/>
  <c r="J47" i="4"/>
  <c r="E47" i="4"/>
  <c r="H47" i="4"/>
  <c r="L48" i="4"/>
  <c r="Q48" i="4"/>
  <c r="B49" i="4"/>
  <c r="C49" i="4" s="1"/>
  <c r="P48" i="4"/>
  <c r="O48" i="4"/>
  <c r="M48" i="4"/>
  <c r="N48" i="4"/>
  <c r="G47" i="4"/>
  <c r="J117" i="4" l="1"/>
  <c r="P117" i="4"/>
  <c r="I117" i="4"/>
  <c r="O117" i="4"/>
  <c r="H117" i="4"/>
  <c r="K117" i="4"/>
  <c r="Q117" i="4"/>
  <c r="U117" i="4"/>
  <c r="F117" i="4"/>
  <c r="G117" i="4"/>
  <c r="L117" i="4"/>
  <c r="S117" i="4"/>
  <c r="T117" i="4"/>
  <c r="M117" i="4"/>
  <c r="E117" i="4"/>
  <c r="R117" i="4"/>
  <c r="AL116" i="4"/>
  <c r="R118" i="4"/>
  <c r="AK118" i="4"/>
  <c r="AJ118" i="4"/>
  <c r="Z118" i="4"/>
  <c r="AH118" i="4"/>
  <c r="AA118" i="4"/>
  <c r="AI118" i="4"/>
  <c r="AB118" i="4"/>
  <c r="AE118" i="4"/>
  <c r="AF118" i="4"/>
  <c r="B119" i="4"/>
  <c r="AG118" i="4"/>
  <c r="X118" i="4"/>
  <c r="W118" i="4"/>
  <c r="Y118" i="4"/>
  <c r="AC118" i="4"/>
  <c r="AD118" i="4"/>
  <c r="E118" i="4"/>
  <c r="I118" i="4"/>
  <c r="F118" i="4"/>
  <c r="O118" i="4"/>
  <c r="J118" i="4"/>
  <c r="N118" i="4"/>
  <c r="D117" i="4"/>
  <c r="H48" i="4"/>
  <c r="E48" i="4"/>
  <c r="G48" i="4"/>
  <c r="R47" i="4"/>
  <c r="R46" i="4"/>
  <c r="J48" i="4"/>
  <c r="K48" i="4"/>
  <c r="D48" i="4"/>
  <c r="I48" i="4"/>
  <c r="F48" i="4"/>
  <c r="N49" i="4"/>
  <c r="P49" i="4"/>
  <c r="B50" i="4"/>
  <c r="C50" i="4" s="1"/>
  <c r="Q49" i="4"/>
  <c r="O49" i="4"/>
  <c r="M49" i="4"/>
  <c r="I49" i="4"/>
  <c r="T118" i="4" l="1"/>
  <c r="P118" i="4"/>
  <c r="Q118" i="4"/>
  <c r="S118" i="4"/>
  <c r="K118" i="4"/>
  <c r="G118" i="4"/>
  <c r="V118" i="4"/>
  <c r="H118" i="4"/>
  <c r="U118" i="4"/>
  <c r="L118" i="4"/>
  <c r="AL117" i="4"/>
  <c r="M118" i="4"/>
  <c r="R119" i="4"/>
  <c r="X119" i="4"/>
  <c r="AF119" i="4"/>
  <c r="Y119" i="4"/>
  <c r="AG119" i="4"/>
  <c r="Z119" i="4"/>
  <c r="AH119" i="4"/>
  <c r="AA119" i="4"/>
  <c r="AB119" i="4"/>
  <c r="AC119" i="4"/>
  <c r="AE119" i="4"/>
  <c r="AJ119" i="4"/>
  <c r="AI119" i="4"/>
  <c r="B120" i="4"/>
  <c r="AK119" i="4"/>
  <c r="AD119" i="4"/>
  <c r="E119" i="4"/>
  <c r="I119" i="4"/>
  <c r="D118" i="4"/>
  <c r="F49" i="4"/>
  <c r="H49" i="4"/>
  <c r="G49" i="4"/>
  <c r="K49" i="4"/>
  <c r="D49" i="4"/>
  <c r="L49" i="4"/>
  <c r="N50" i="4"/>
  <c r="B51" i="4"/>
  <c r="C51" i="4" s="1"/>
  <c r="O50" i="4"/>
  <c r="M50" i="4"/>
  <c r="Q50" i="4"/>
  <c r="P50" i="4"/>
  <c r="H50" i="4"/>
  <c r="E49" i="4"/>
  <c r="R48" i="4"/>
  <c r="J49" i="4"/>
  <c r="H119" i="4" l="1"/>
  <c r="T119" i="4"/>
  <c r="Q119" i="4"/>
  <c r="O119" i="4"/>
  <c r="L119" i="4"/>
  <c r="J119" i="4"/>
  <c r="K119" i="4"/>
  <c r="M119" i="4"/>
  <c r="W119" i="4"/>
  <c r="AL118" i="4"/>
  <c r="N119" i="4"/>
  <c r="G119" i="4"/>
  <c r="P119" i="4"/>
  <c r="V119" i="4"/>
  <c r="F119" i="4"/>
  <c r="S119" i="4"/>
  <c r="U119" i="4"/>
  <c r="V120" i="4"/>
  <c r="AJ120" i="4"/>
  <c r="AD120" i="4"/>
  <c r="X120" i="4"/>
  <c r="AF120" i="4"/>
  <c r="AK120" i="4"/>
  <c r="AE120" i="4"/>
  <c r="AG120" i="4"/>
  <c r="AH120" i="4"/>
  <c r="Z120" i="4"/>
  <c r="AA120" i="4"/>
  <c r="AB120" i="4"/>
  <c r="AC120" i="4"/>
  <c r="Y120" i="4"/>
  <c r="AI120" i="4"/>
  <c r="B121" i="4"/>
  <c r="D119" i="4"/>
  <c r="E50" i="4"/>
  <c r="K50" i="4"/>
  <c r="L50" i="4"/>
  <c r="R49" i="4"/>
  <c r="G50" i="4"/>
  <c r="B52" i="4"/>
  <c r="C52" i="4" s="1"/>
  <c r="P51" i="4"/>
  <c r="D51" i="4"/>
  <c r="O51" i="4"/>
  <c r="Q51" i="4"/>
  <c r="N51" i="4"/>
  <c r="I50" i="4"/>
  <c r="D50" i="4"/>
  <c r="J50" i="4"/>
  <c r="F50" i="4"/>
  <c r="E120" i="4" l="1"/>
  <c r="H120" i="4"/>
  <c r="U120" i="4"/>
  <c r="R120" i="4"/>
  <c r="AL119" i="4"/>
  <c r="T120" i="4"/>
  <c r="L120" i="4"/>
  <c r="G120" i="4"/>
  <c r="N120" i="4"/>
  <c r="I120" i="4"/>
  <c r="Q120" i="4"/>
  <c r="F120" i="4"/>
  <c r="P120" i="4"/>
  <c r="M120" i="4"/>
  <c r="W120" i="4"/>
  <c r="J120" i="4"/>
  <c r="O120" i="4"/>
  <c r="K120" i="4"/>
  <c r="S120" i="4"/>
  <c r="S121" i="4"/>
  <c r="AJ121" i="4"/>
  <c r="AK121" i="4"/>
  <c r="AB121" i="4"/>
  <c r="AD121" i="4"/>
  <c r="AH121" i="4"/>
  <c r="Y121" i="4"/>
  <c r="AI121" i="4"/>
  <c r="Z121" i="4"/>
  <c r="AC121" i="4"/>
  <c r="AE121" i="4"/>
  <c r="AF121" i="4"/>
  <c r="AG121" i="4"/>
  <c r="AA121" i="4"/>
  <c r="B122" i="4"/>
  <c r="D120" i="4"/>
  <c r="J51" i="4"/>
  <c r="M51" i="4"/>
  <c r="L51" i="4"/>
  <c r="E51" i="4"/>
  <c r="N52" i="4"/>
  <c r="Q52" i="4"/>
  <c r="D52" i="4"/>
  <c r="O52" i="4"/>
  <c r="B53" i="4"/>
  <c r="C53" i="4" s="1"/>
  <c r="P52" i="4"/>
  <c r="G51" i="4"/>
  <c r="I51" i="4"/>
  <c r="K51" i="4"/>
  <c r="F51" i="4"/>
  <c r="H51" i="4"/>
  <c r="H121" i="4" l="1"/>
  <c r="W121" i="4"/>
  <c r="Q121" i="4"/>
  <c r="U121" i="4"/>
  <c r="I121" i="4"/>
  <c r="P121" i="4"/>
  <c r="E121" i="4"/>
  <c r="G121" i="4"/>
  <c r="AL120" i="4"/>
  <c r="N121" i="4"/>
  <c r="T121" i="4"/>
  <c r="M121" i="4"/>
  <c r="J121" i="4"/>
  <c r="X121" i="4"/>
  <c r="K121" i="4"/>
  <c r="O121" i="4"/>
  <c r="F121" i="4"/>
  <c r="V121" i="4"/>
  <c r="L121" i="4"/>
  <c r="R121" i="4"/>
  <c r="R122" i="4"/>
  <c r="AJ122" i="4"/>
  <c r="Z122" i="4"/>
  <c r="AH122" i="4"/>
  <c r="Y122" i="4"/>
  <c r="AI122" i="4"/>
  <c r="AA122" i="4"/>
  <c r="AB122" i="4"/>
  <c r="AD122" i="4"/>
  <c r="AE122" i="4"/>
  <c r="AF122" i="4"/>
  <c r="AG122" i="4"/>
  <c r="B123" i="4"/>
  <c r="AK122" i="4"/>
  <c r="AC122" i="4"/>
  <c r="E122" i="4"/>
  <c r="L122" i="4"/>
  <c r="D121" i="4"/>
  <c r="R50" i="4"/>
  <c r="I52" i="4"/>
  <c r="H52" i="4"/>
  <c r="E52" i="4"/>
  <c r="K52" i="4"/>
  <c r="G52" i="4"/>
  <c r="F52" i="4"/>
  <c r="M52" i="4"/>
  <c r="L52" i="4"/>
  <c r="J52" i="4"/>
  <c r="B54" i="4"/>
  <c r="C54" i="4" s="1"/>
  <c r="G53" i="4"/>
  <c r="Q53" i="4"/>
  <c r="O53" i="4"/>
  <c r="N53" i="4"/>
  <c r="P53" i="4"/>
  <c r="R51" i="4"/>
  <c r="N122" i="4" l="1"/>
  <c r="T122" i="4"/>
  <c r="J122" i="4"/>
  <c r="H122" i="4"/>
  <c r="P122" i="4"/>
  <c r="M122" i="4"/>
  <c r="F122" i="4"/>
  <c r="Q122" i="4"/>
  <c r="W122" i="4"/>
  <c r="I122" i="4"/>
  <c r="V122" i="4"/>
  <c r="S122" i="4"/>
  <c r="AL121" i="4"/>
  <c r="O122" i="4"/>
  <c r="X122" i="4"/>
  <c r="K122" i="4"/>
  <c r="G122" i="4"/>
  <c r="U122" i="4"/>
  <c r="X123" i="4"/>
  <c r="AK123" i="4"/>
  <c r="AJ123" i="4"/>
  <c r="AF123" i="4"/>
  <c r="Z123" i="4"/>
  <c r="AI123" i="4"/>
  <c r="AA123" i="4"/>
  <c r="AB123" i="4"/>
  <c r="AD123" i="4"/>
  <c r="AE123" i="4"/>
  <c r="B124" i="4"/>
  <c r="AG123" i="4"/>
  <c r="AH123" i="4"/>
  <c r="AC123" i="4"/>
  <c r="R52" i="4"/>
  <c r="D122" i="4"/>
  <c r="L53" i="4"/>
  <c r="I53" i="4"/>
  <c r="E53" i="4"/>
  <c r="K53" i="4"/>
  <c r="H53" i="4"/>
  <c r="D53" i="4"/>
  <c r="M53" i="4"/>
  <c r="J53" i="4"/>
  <c r="F53" i="4"/>
  <c r="L54" i="4"/>
  <c r="Q54" i="4"/>
  <c r="P54" i="4"/>
  <c r="N54" i="4"/>
  <c r="H54" i="4"/>
  <c r="O54" i="4"/>
  <c r="B55" i="4"/>
  <c r="C55" i="4" s="1"/>
  <c r="AL122" i="4" l="1"/>
  <c r="H123" i="4"/>
  <c r="T123" i="4"/>
  <c r="S123" i="4"/>
  <c r="G123" i="4"/>
  <c r="E123" i="4"/>
  <c r="V123" i="4"/>
  <c r="K123" i="4"/>
  <c r="O123" i="4"/>
  <c r="F123" i="4"/>
  <c r="P123" i="4"/>
  <c r="I123" i="4"/>
  <c r="N123" i="4"/>
  <c r="J123" i="4"/>
  <c r="L123" i="4"/>
  <c r="M123" i="4"/>
  <c r="W123" i="4"/>
  <c r="Q123" i="4"/>
  <c r="R123" i="4"/>
  <c r="Y123" i="4"/>
  <c r="U123" i="4"/>
  <c r="T124" i="4"/>
  <c r="AK124" i="4"/>
  <c r="AJ124" i="4"/>
  <c r="Z124" i="4"/>
  <c r="AH124" i="4"/>
  <c r="AA124" i="4"/>
  <c r="AI124" i="4"/>
  <c r="AB124" i="4"/>
  <c r="AD124" i="4"/>
  <c r="AE124" i="4"/>
  <c r="AF124" i="4"/>
  <c r="B125" i="4"/>
  <c r="AG124" i="4"/>
  <c r="AC124" i="4"/>
  <c r="D123" i="4"/>
  <c r="J54" i="4"/>
  <c r="F54" i="4"/>
  <c r="D54" i="4"/>
  <c r="I54" i="4"/>
  <c r="P55" i="4"/>
  <c r="G55" i="4"/>
  <c r="B56" i="4"/>
  <c r="C56" i="4" s="1"/>
  <c r="Q55" i="4"/>
  <c r="O55" i="4"/>
  <c r="E54" i="4"/>
  <c r="G54" i="4"/>
  <c r="R53" i="4"/>
  <c r="K54" i="4"/>
  <c r="M54" i="4"/>
  <c r="U124" i="4" l="1"/>
  <c r="F124" i="4"/>
  <c r="X124" i="4"/>
  <c r="W124" i="4"/>
  <c r="S124" i="4"/>
  <c r="O124" i="4"/>
  <c r="H124" i="4"/>
  <c r="L124" i="4"/>
  <c r="M124" i="4"/>
  <c r="G124" i="4"/>
  <c r="J124" i="4"/>
  <c r="K124" i="4"/>
  <c r="P124" i="4"/>
  <c r="I124" i="4"/>
  <c r="Y124" i="4"/>
  <c r="V124" i="4"/>
  <c r="AL123" i="4"/>
  <c r="Q124" i="4"/>
  <c r="N124" i="4"/>
  <c r="R124" i="4"/>
  <c r="E124" i="4"/>
  <c r="W125" i="4"/>
  <c r="AK125" i="4"/>
  <c r="AJ125" i="4"/>
  <c r="AF125" i="4"/>
  <c r="B126" i="4"/>
  <c r="AG125" i="4"/>
  <c r="AH125" i="4"/>
  <c r="AB125" i="4"/>
  <c r="AC125" i="4"/>
  <c r="AD125" i="4"/>
  <c r="AE125" i="4"/>
  <c r="AA125" i="4"/>
  <c r="AI125" i="4"/>
  <c r="D124" i="4"/>
  <c r="H55" i="4"/>
  <c r="M55" i="4"/>
  <c r="I55" i="4"/>
  <c r="D55" i="4"/>
  <c r="K55" i="4"/>
  <c r="J55" i="4"/>
  <c r="J56" i="4"/>
  <c r="B57" i="4"/>
  <c r="P56" i="4"/>
  <c r="Q56" i="4"/>
  <c r="O56" i="4"/>
  <c r="F55" i="4"/>
  <c r="L55" i="4"/>
  <c r="N55" i="4"/>
  <c r="E55" i="4"/>
  <c r="H125" i="4" l="1"/>
  <c r="I125" i="4"/>
  <c r="K125" i="4"/>
  <c r="V125" i="4"/>
  <c r="T125" i="4"/>
  <c r="S125" i="4"/>
  <c r="Z125" i="4"/>
  <c r="L125" i="4"/>
  <c r="R125" i="4"/>
  <c r="U125" i="4"/>
  <c r="AL124" i="4"/>
  <c r="M125" i="4"/>
  <c r="Q125" i="4"/>
  <c r="O125" i="4"/>
  <c r="N125" i="4"/>
  <c r="G125" i="4"/>
  <c r="X125" i="4"/>
  <c r="F125" i="4"/>
  <c r="E125" i="4"/>
  <c r="Y125" i="4"/>
  <c r="J125" i="4"/>
  <c r="P125" i="4"/>
  <c r="C57" i="4"/>
  <c r="I57" i="4" s="1"/>
  <c r="B58" i="4"/>
  <c r="X126" i="4"/>
  <c r="AK126" i="4"/>
  <c r="AJ126" i="4"/>
  <c r="AD126" i="4"/>
  <c r="AE126" i="4"/>
  <c r="AF126" i="4"/>
  <c r="AH126" i="4"/>
  <c r="AA126" i="4"/>
  <c r="AB126" i="4"/>
  <c r="AC126" i="4"/>
  <c r="B127" i="4"/>
  <c r="AI126" i="4"/>
  <c r="AG126" i="4"/>
  <c r="L126" i="4"/>
  <c r="E126" i="4"/>
  <c r="D125" i="4"/>
  <c r="F56" i="4"/>
  <c r="R54" i="4"/>
  <c r="N56" i="4"/>
  <c r="R55" i="4"/>
  <c r="K56" i="4"/>
  <c r="D56" i="4"/>
  <c r="G56" i="4"/>
  <c r="L56" i="4"/>
  <c r="P57" i="4"/>
  <c r="Q57" i="4"/>
  <c r="O57" i="4"/>
  <c r="M56" i="4"/>
  <c r="I56" i="4"/>
  <c r="E56" i="4"/>
  <c r="H56" i="4"/>
  <c r="AL125" i="4" l="1"/>
  <c r="G126" i="4"/>
  <c r="I126" i="4"/>
  <c r="T126" i="4"/>
  <c r="P126" i="4"/>
  <c r="R126" i="4"/>
  <c r="U126" i="4"/>
  <c r="Z126" i="4"/>
  <c r="F126" i="4"/>
  <c r="J126" i="4"/>
  <c r="S126" i="4"/>
  <c r="M126" i="4"/>
  <c r="N126" i="4"/>
  <c r="W126" i="4"/>
  <c r="H126" i="4"/>
  <c r="K126" i="4"/>
  <c r="Y126" i="4"/>
  <c r="V126" i="4"/>
  <c r="O126" i="4"/>
  <c r="V127" i="4"/>
  <c r="AJ127" i="4"/>
  <c r="AK127" i="4"/>
  <c r="AB127" i="4"/>
  <c r="AC127" i="4"/>
  <c r="AD127" i="4"/>
  <c r="AF127" i="4"/>
  <c r="AG127" i="4"/>
  <c r="B128" i="4"/>
  <c r="AH127" i="4"/>
  <c r="AI127" i="4"/>
  <c r="AE127" i="4"/>
  <c r="D126" i="4"/>
  <c r="Q126" i="4"/>
  <c r="C58" i="4"/>
  <c r="N58" i="4" s="1"/>
  <c r="O58" i="4"/>
  <c r="Q58" i="4"/>
  <c r="P58" i="4"/>
  <c r="B59" i="4"/>
  <c r="F57" i="4"/>
  <c r="H57" i="4"/>
  <c r="N57" i="4"/>
  <c r="D57" i="4"/>
  <c r="M57" i="4"/>
  <c r="G57" i="4"/>
  <c r="J57" i="4"/>
  <c r="L57" i="4"/>
  <c r="R56" i="4"/>
  <c r="E57" i="4"/>
  <c r="K57" i="4"/>
  <c r="Y127" i="4" l="1"/>
  <c r="S127" i="4"/>
  <c r="K127" i="4"/>
  <c r="W127" i="4"/>
  <c r="E127" i="4"/>
  <c r="L127" i="4"/>
  <c r="X127" i="4"/>
  <c r="H127" i="4"/>
  <c r="AA127" i="4"/>
  <c r="N127" i="4"/>
  <c r="P127" i="4"/>
  <c r="M127" i="4"/>
  <c r="O127" i="4"/>
  <c r="F127" i="4"/>
  <c r="G127" i="4"/>
  <c r="U127" i="4"/>
  <c r="I127" i="4"/>
  <c r="Q127" i="4"/>
  <c r="Z127" i="4"/>
  <c r="T127" i="4"/>
  <c r="J127" i="4"/>
  <c r="R127" i="4"/>
  <c r="AL126" i="4"/>
  <c r="D58" i="4"/>
  <c r="AA128" i="4"/>
  <c r="AJ128" i="4"/>
  <c r="AK128" i="4"/>
  <c r="AH128" i="4"/>
  <c r="AI128" i="4"/>
  <c r="AB128" i="4"/>
  <c r="AD128" i="4"/>
  <c r="AE128" i="4"/>
  <c r="AF128" i="4"/>
  <c r="B129" i="4"/>
  <c r="AC128" i="4"/>
  <c r="AG128" i="4"/>
  <c r="K58" i="4"/>
  <c r="H58" i="4"/>
  <c r="L58" i="4"/>
  <c r="M58" i="4"/>
  <c r="G58" i="4"/>
  <c r="C59" i="4"/>
  <c r="D59" i="4" s="1"/>
  <c r="P59" i="4"/>
  <c r="Q59" i="4"/>
  <c r="B60" i="4"/>
  <c r="I58" i="4"/>
  <c r="F58" i="4"/>
  <c r="J58" i="4"/>
  <c r="E58" i="4"/>
  <c r="D127" i="4"/>
  <c r="R57" i="4"/>
  <c r="AL127" i="4" l="1"/>
  <c r="V128" i="4"/>
  <c r="M128" i="4"/>
  <c r="I128" i="4"/>
  <c r="H128" i="4"/>
  <c r="J128" i="4"/>
  <c r="Y128" i="4"/>
  <c r="R128" i="4"/>
  <c r="Z128" i="4"/>
  <c r="F128" i="4"/>
  <c r="W128" i="4"/>
  <c r="U128" i="4"/>
  <c r="K128" i="4"/>
  <c r="L128" i="4"/>
  <c r="Q128" i="4"/>
  <c r="N128" i="4"/>
  <c r="O128" i="4"/>
  <c r="T128" i="4"/>
  <c r="P128" i="4"/>
  <c r="G128" i="4"/>
  <c r="K59" i="4"/>
  <c r="E59" i="4"/>
  <c r="J59" i="4"/>
  <c r="O59" i="4"/>
  <c r="F59" i="4"/>
  <c r="I59" i="4"/>
  <c r="N59" i="4"/>
  <c r="D128" i="4"/>
  <c r="C60" i="4"/>
  <c r="I60" i="4" s="1"/>
  <c r="Q60" i="4"/>
  <c r="B61" i="4"/>
  <c r="P60" i="4"/>
  <c r="M59" i="4"/>
  <c r="Q129" i="4"/>
  <c r="AJ129" i="4"/>
  <c r="AK129" i="4"/>
  <c r="X129" i="4"/>
  <c r="AF129" i="4"/>
  <c r="AG129" i="4"/>
  <c r="B130" i="4"/>
  <c r="AH129" i="4"/>
  <c r="AC129" i="4"/>
  <c r="AD129" i="4"/>
  <c r="AE129" i="4"/>
  <c r="AI129" i="4"/>
  <c r="K129" i="4"/>
  <c r="J129" i="4"/>
  <c r="M129" i="4"/>
  <c r="G59" i="4"/>
  <c r="H59" i="4"/>
  <c r="L59" i="4"/>
  <c r="E128" i="4"/>
  <c r="X128" i="4"/>
  <c r="S128" i="4"/>
  <c r="R58" i="4" l="1"/>
  <c r="E60" i="4"/>
  <c r="L129" i="4"/>
  <c r="AL128" i="4"/>
  <c r="Z129" i="4"/>
  <c r="G129" i="4"/>
  <c r="R129" i="4"/>
  <c r="N129" i="4"/>
  <c r="H60" i="4"/>
  <c r="F129" i="4"/>
  <c r="AA129" i="4"/>
  <c r="M60" i="4"/>
  <c r="F60" i="4"/>
  <c r="D60" i="4"/>
  <c r="W129" i="4"/>
  <c r="K60" i="4"/>
  <c r="U129" i="4"/>
  <c r="Y129" i="4"/>
  <c r="O60" i="4"/>
  <c r="B62" i="4"/>
  <c r="C61" i="4"/>
  <c r="D61" i="4" s="1"/>
  <c r="Q61" i="4"/>
  <c r="N61" i="4"/>
  <c r="I61" i="4"/>
  <c r="P61" i="4"/>
  <c r="W130" i="4"/>
  <c r="AJ130" i="4"/>
  <c r="AK130" i="4"/>
  <c r="AD130" i="4"/>
  <c r="AE130" i="4"/>
  <c r="AF130" i="4"/>
  <c r="AH130" i="4"/>
  <c r="AI130" i="4"/>
  <c r="B131" i="4"/>
  <c r="AC130" i="4"/>
  <c r="AG130" i="4"/>
  <c r="I129" i="4"/>
  <c r="H129" i="4"/>
  <c r="P129" i="4"/>
  <c r="AB129" i="4"/>
  <c r="G60" i="4"/>
  <c r="N60" i="4"/>
  <c r="R59" i="4"/>
  <c r="D129" i="4"/>
  <c r="E129" i="4"/>
  <c r="V129" i="4"/>
  <c r="O129" i="4"/>
  <c r="S129" i="4"/>
  <c r="T129" i="4"/>
  <c r="J60" i="4"/>
  <c r="L60" i="4"/>
  <c r="U130" i="4" l="1"/>
  <c r="O61" i="4"/>
  <c r="H61" i="4"/>
  <c r="M61" i="4"/>
  <c r="G61" i="4"/>
  <c r="J130" i="4"/>
  <c r="K61" i="4"/>
  <c r="E61" i="4"/>
  <c r="R61" i="4" s="1"/>
  <c r="F61" i="4"/>
  <c r="J61" i="4"/>
  <c r="L61" i="4"/>
  <c r="L130" i="4"/>
  <c r="E130" i="4"/>
  <c r="O130" i="4"/>
  <c r="R60" i="4"/>
  <c r="AL129" i="4"/>
  <c r="R130" i="4"/>
  <c r="Q130" i="4"/>
  <c r="G130" i="4"/>
  <c r="P130" i="4"/>
  <c r="Y130" i="4"/>
  <c r="I130" i="4"/>
  <c r="D130" i="4"/>
  <c r="F130" i="4"/>
  <c r="AB130" i="4"/>
  <c r="C62" i="4"/>
  <c r="D62" i="4" s="1"/>
  <c r="P62" i="4"/>
  <c r="Q62" i="4"/>
  <c r="B63" i="4"/>
  <c r="X130" i="4"/>
  <c r="N130" i="4"/>
  <c r="H130" i="4"/>
  <c r="AA130" i="4"/>
  <c r="S130" i="4"/>
  <c r="V130" i="4"/>
  <c r="T130" i="4"/>
  <c r="K130" i="4"/>
  <c r="M130" i="4"/>
  <c r="AA131" i="4"/>
  <c r="AK131" i="4"/>
  <c r="AJ131" i="4"/>
  <c r="AD131" i="4"/>
  <c r="AE131" i="4"/>
  <c r="AF131" i="4"/>
  <c r="AH131" i="4"/>
  <c r="AI131" i="4"/>
  <c r="AG131" i="4"/>
  <c r="B132" i="4"/>
  <c r="Z130" i="4"/>
  <c r="Y131" i="4" l="1"/>
  <c r="L131" i="4"/>
  <c r="K62" i="4"/>
  <c r="J131" i="4"/>
  <c r="F62" i="4"/>
  <c r="O62" i="4"/>
  <c r="G131" i="4"/>
  <c r="R131" i="4"/>
  <c r="S131" i="4"/>
  <c r="F131" i="4"/>
  <c r="E62" i="4"/>
  <c r="AL130" i="4"/>
  <c r="U131" i="4"/>
  <c r="N62" i="4"/>
  <c r="L62" i="4"/>
  <c r="M131" i="4"/>
  <c r="AC131" i="4"/>
  <c r="J62" i="4"/>
  <c r="O131" i="4"/>
  <c r="N131" i="4"/>
  <c r="P131" i="4"/>
  <c r="AB131" i="4"/>
  <c r="H62" i="4"/>
  <c r="Z131" i="4"/>
  <c r="I62" i="4"/>
  <c r="E131" i="4"/>
  <c r="H131" i="4"/>
  <c r="Q131" i="4"/>
  <c r="W131" i="4"/>
  <c r="T131" i="4"/>
  <c r="G62" i="4"/>
  <c r="Q63" i="4"/>
  <c r="C63" i="4"/>
  <c r="G63" i="4" s="1"/>
  <c r="B64" i="4"/>
  <c r="D131" i="4"/>
  <c r="N132" i="4"/>
  <c r="AK132" i="4"/>
  <c r="Z132" i="4"/>
  <c r="AH132" i="4"/>
  <c r="B133" i="4"/>
  <c r="AI132" i="4"/>
  <c r="AD132" i="4"/>
  <c r="AJ132" i="4"/>
  <c r="AE132" i="4"/>
  <c r="AC132" i="4"/>
  <c r="AF132" i="4"/>
  <c r="AG132" i="4"/>
  <c r="L132" i="4"/>
  <c r="K131" i="4"/>
  <c r="I131" i="4"/>
  <c r="X131" i="4"/>
  <c r="V131" i="4"/>
  <c r="M62" i="4"/>
  <c r="K132" i="4" l="1"/>
  <c r="P132" i="4"/>
  <c r="Y132" i="4"/>
  <c r="H132" i="4"/>
  <c r="O132" i="4"/>
  <c r="X132" i="4"/>
  <c r="R132" i="4"/>
  <c r="W132" i="4"/>
  <c r="M132" i="4"/>
  <c r="U132" i="4"/>
  <c r="AB132" i="4"/>
  <c r="E132" i="4"/>
  <c r="V132" i="4"/>
  <c r="AL131" i="4"/>
  <c r="G132" i="4"/>
  <c r="F132" i="4"/>
  <c r="Q132" i="4"/>
  <c r="I132" i="4"/>
  <c r="S132" i="4"/>
  <c r="T132" i="4"/>
  <c r="J132" i="4"/>
  <c r="H63" i="4"/>
  <c r="D63" i="4"/>
  <c r="P63" i="4"/>
  <c r="E63" i="4"/>
  <c r="J63" i="4"/>
  <c r="AA133" i="4"/>
  <c r="AK133" i="4"/>
  <c r="AF133" i="4"/>
  <c r="AG133" i="4"/>
  <c r="AH133" i="4"/>
  <c r="AE133" i="4"/>
  <c r="AI133" i="4"/>
  <c r="B134" i="4"/>
  <c r="AJ133" i="4"/>
  <c r="M133" i="4"/>
  <c r="F133" i="4"/>
  <c r="N63" i="4"/>
  <c r="L63" i="4"/>
  <c r="O63" i="4"/>
  <c r="B65" i="4"/>
  <c r="C64" i="4"/>
  <c r="H64" i="4" s="1"/>
  <c r="Q64" i="4"/>
  <c r="D132" i="4"/>
  <c r="I63" i="4"/>
  <c r="M63" i="4"/>
  <c r="AA132" i="4"/>
  <c r="F63" i="4"/>
  <c r="K63" i="4"/>
  <c r="O133" i="4" l="1"/>
  <c r="R63" i="4"/>
  <c r="W133" i="4"/>
  <c r="H133" i="4"/>
  <c r="Z133" i="4"/>
  <c r="U133" i="4"/>
  <c r="AL132" i="4"/>
  <c r="P133" i="4"/>
  <c r="R133" i="4"/>
  <c r="R62" i="4"/>
  <c r="Q133" i="4"/>
  <c r="K64" i="4"/>
  <c r="J133" i="4"/>
  <c r="D133" i="4"/>
  <c r="L64" i="4"/>
  <c r="I133" i="4"/>
  <c r="C65" i="4"/>
  <c r="D65" i="4" s="1"/>
  <c r="Q65" i="4"/>
  <c r="B66" i="4"/>
  <c r="G64" i="4"/>
  <c r="AC133" i="4"/>
  <c r="E64" i="4"/>
  <c r="K133" i="4"/>
  <c r="V133" i="4"/>
  <c r="T133" i="4"/>
  <c r="Y133" i="4"/>
  <c r="AD133" i="4"/>
  <c r="F64" i="4"/>
  <c r="D64" i="4"/>
  <c r="J64" i="4"/>
  <c r="I64" i="4"/>
  <c r="E133" i="4"/>
  <c r="N64" i="4"/>
  <c r="O64" i="4"/>
  <c r="N133" i="4"/>
  <c r="Z134" i="4"/>
  <c r="AK134" i="4"/>
  <c r="AJ134" i="4"/>
  <c r="V134" i="4"/>
  <c r="AE134" i="4"/>
  <c r="B135" i="4"/>
  <c r="AF134" i="4"/>
  <c r="AI134" i="4"/>
  <c r="AH134" i="4"/>
  <c r="AG134" i="4"/>
  <c r="N134" i="4"/>
  <c r="E134" i="4"/>
  <c r="P64" i="4"/>
  <c r="M64" i="4"/>
  <c r="G133" i="4"/>
  <c r="L133" i="4"/>
  <c r="AB133" i="4"/>
  <c r="S133" i="4"/>
  <c r="X133" i="4"/>
  <c r="AB134" i="4" l="1"/>
  <c r="L134" i="4"/>
  <c r="K65" i="4"/>
  <c r="N65" i="4"/>
  <c r="Y134" i="4"/>
  <c r="Q134" i="4"/>
  <c r="J65" i="4"/>
  <c r="AL133" i="4"/>
  <c r="AA134" i="4"/>
  <c r="H134" i="4"/>
  <c r="H65" i="4"/>
  <c r="G134" i="4"/>
  <c r="R134" i="4"/>
  <c r="K134" i="4"/>
  <c r="U134" i="4"/>
  <c r="AD134" i="4"/>
  <c r="AB135" i="4"/>
  <c r="AK135" i="4"/>
  <c r="AJ135" i="4"/>
  <c r="T135" i="4"/>
  <c r="AD135" i="4"/>
  <c r="S135" i="4"/>
  <c r="AE135" i="4"/>
  <c r="V135" i="4"/>
  <c r="AF135" i="4"/>
  <c r="B136" i="4"/>
  <c r="AH135" i="4"/>
  <c r="Z135" i="4"/>
  <c r="W135" i="4"/>
  <c r="Y135" i="4"/>
  <c r="AA135" i="4"/>
  <c r="AG135" i="4"/>
  <c r="AI135" i="4"/>
  <c r="G135" i="4"/>
  <c r="M135" i="4"/>
  <c r="H135" i="4"/>
  <c r="L135" i="4"/>
  <c r="K135" i="4"/>
  <c r="N135" i="4"/>
  <c r="E135" i="4"/>
  <c r="O135" i="4"/>
  <c r="R64" i="4"/>
  <c r="G65" i="4"/>
  <c r="F65" i="4"/>
  <c r="P65" i="4"/>
  <c r="I134" i="4"/>
  <c r="D134" i="4"/>
  <c r="P134" i="4"/>
  <c r="M134" i="4"/>
  <c r="T134" i="4"/>
  <c r="X134" i="4"/>
  <c r="M65" i="4"/>
  <c r="E65" i="4"/>
  <c r="F134" i="4"/>
  <c r="I65" i="4"/>
  <c r="O65" i="4"/>
  <c r="J134" i="4"/>
  <c r="O134" i="4"/>
  <c r="AC134" i="4"/>
  <c r="S134" i="4"/>
  <c r="W134" i="4"/>
  <c r="L65" i="4"/>
  <c r="Q66" i="4"/>
  <c r="C66" i="4"/>
  <c r="O66" i="4" s="1"/>
  <c r="K66" i="4" l="1"/>
  <c r="R135" i="4"/>
  <c r="AL134" i="4"/>
  <c r="Q135" i="4"/>
  <c r="F135" i="4"/>
  <c r="X135" i="4"/>
  <c r="AC135" i="4"/>
  <c r="G66" i="4"/>
  <c r="P135" i="4"/>
  <c r="U135" i="4"/>
  <c r="I66" i="4"/>
  <c r="H66" i="4"/>
  <c r="J135" i="4"/>
  <c r="AC136" i="4"/>
  <c r="AJ136" i="4"/>
  <c r="AI136" i="4"/>
  <c r="AG136" i="4"/>
  <c r="AH136" i="4"/>
  <c r="AK136" i="4"/>
  <c r="AF136" i="4"/>
  <c r="B137" i="4"/>
  <c r="R65" i="4"/>
  <c r="J66" i="4"/>
  <c r="D66" i="4"/>
  <c r="E66" i="4"/>
  <c r="F66" i="4"/>
  <c r="P66" i="4"/>
  <c r="M66" i="4"/>
  <c r="N66" i="4"/>
  <c r="L66" i="4"/>
  <c r="I135" i="4"/>
  <c r="D135" i="4"/>
  <c r="I136" i="4" l="1"/>
  <c r="U136" i="4"/>
  <c r="J136" i="4"/>
  <c r="V136" i="4"/>
  <c r="L136" i="4"/>
  <c r="F136" i="4"/>
  <c r="R66" i="4"/>
  <c r="H136" i="4"/>
  <c r="Q136" i="4"/>
  <c r="N136" i="4"/>
  <c r="Y136" i="4"/>
  <c r="AA136" i="4"/>
  <c r="P136" i="4"/>
  <c r="AL135" i="4"/>
  <c r="G136" i="4"/>
  <c r="AB136" i="4"/>
  <c r="Z136" i="4"/>
  <c r="T136" i="4"/>
  <c r="M136" i="4"/>
  <c r="AE136" i="4"/>
  <c r="X136" i="4"/>
  <c r="R136" i="4"/>
  <c r="E136" i="4"/>
  <c r="O136" i="4"/>
  <c r="AD136" i="4"/>
  <c r="W136" i="4"/>
  <c r="S136" i="4"/>
  <c r="K136" i="4"/>
  <c r="AD137" i="4"/>
  <c r="AH137" i="4"/>
  <c r="AJ137" i="4"/>
  <c r="AI137" i="4"/>
  <c r="AK137" i="4"/>
  <c r="AG137" i="4"/>
  <c r="B138" i="4"/>
  <c r="D136" i="4"/>
  <c r="F137" i="4" l="1"/>
  <c r="L137" i="4"/>
  <c r="Y137" i="4"/>
  <c r="Q137" i="4"/>
  <c r="AF137" i="4"/>
  <c r="H137" i="4"/>
  <c r="P137" i="4"/>
  <c r="Z137" i="4"/>
  <c r="N137" i="4"/>
  <c r="AL136" i="4"/>
  <c r="J137" i="4"/>
  <c r="R137" i="4"/>
  <c r="K137" i="4"/>
  <c r="AC137" i="4"/>
  <c r="W137" i="4"/>
  <c r="X137" i="4"/>
  <c r="V137" i="4"/>
  <c r="AE137" i="4"/>
  <c r="AA137" i="4"/>
  <c r="O137" i="4"/>
  <c r="AB137" i="4"/>
  <c r="M137" i="4"/>
  <c r="T137" i="4"/>
  <c r="E137" i="4"/>
  <c r="G137" i="4"/>
  <c r="I137" i="4"/>
  <c r="U137" i="4"/>
  <c r="S137" i="4"/>
  <c r="K138" i="4"/>
  <c r="AJ138" i="4"/>
  <c r="AG138" i="4"/>
  <c r="AH138" i="4"/>
  <c r="B139" i="4"/>
  <c r="AK138" i="4"/>
  <c r="AI138" i="4"/>
  <c r="D137" i="4"/>
  <c r="I138" i="4" l="1"/>
  <c r="Z138" i="4"/>
  <c r="AL137" i="4"/>
  <c r="J138" i="4"/>
  <c r="Q138" i="4"/>
  <c r="G138" i="4"/>
  <c r="N138" i="4"/>
  <c r="U138" i="4"/>
  <c r="R138" i="4"/>
  <c r="Y138" i="4"/>
  <c r="L138" i="4"/>
  <c r="AD138" i="4"/>
  <c r="AC138" i="4"/>
  <c r="M138" i="4"/>
  <c r="AB138" i="4"/>
  <c r="T138" i="4"/>
  <c r="O138" i="4"/>
  <c r="AE138" i="4"/>
  <c r="S138" i="4"/>
  <c r="AF138" i="4"/>
  <c r="W138" i="4"/>
  <c r="X138" i="4"/>
  <c r="P138" i="4"/>
  <c r="H138" i="4"/>
  <c r="E138" i="4"/>
  <c r="V138" i="4"/>
  <c r="F138" i="4"/>
  <c r="P139" i="4"/>
  <c r="AK139" i="4"/>
  <c r="AJ139" i="4"/>
  <c r="AH139" i="4"/>
  <c r="AG139" i="4"/>
  <c r="AI139" i="4"/>
  <c r="B140" i="4"/>
  <c r="AA138" i="4"/>
  <c r="D138" i="4"/>
  <c r="R139" i="4" l="1"/>
  <c r="AA139" i="4"/>
  <c r="AE139" i="4"/>
  <c r="E139" i="4"/>
  <c r="G139" i="4"/>
  <c r="X139" i="4"/>
  <c r="K139" i="4"/>
  <c r="AC139" i="4"/>
  <c r="M139" i="4"/>
  <c r="V139" i="4"/>
  <c r="Y139" i="4"/>
  <c r="H139" i="4"/>
  <c r="O139" i="4"/>
  <c r="Q139" i="4"/>
  <c r="AB139" i="4"/>
  <c r="I139" i="4"/>
  <c r="W139" i="4"/>
  <c r="S139" i="4"/>
  <c r="F139" i="4"/>
  <c r="T139" i="4"/>
  <c r="N139" i="4"/>
  <c r="U139" i="4"/>
  <c r="Z139" i="4"/>
  <c r="AD139" i="4"/>
  <c r="J139" i="4"/>
  <c r="AF139" i="4"/>
  <c r="L139" i="4"/>
  <c r="AL138" i="4"/>
  <c r="AK140" i="4"/>
  <c r="AH140" i="4"/>
  <c r="AI140" i="4"/>
  <c r="AJ140" i="4"/>
  <c r="R140" i="4"/>
  <c r="B141" i="4"/>
  <c r="D139" i="4"/>
  <c r="V140" i="4" l="1"/>
  <c r="AL139" i="4"/>
  <c r="AE140" i="4"/>
  <c r="T140" i="4"/>
  <c r="I140" i="4"/>
  <c r="Y140" i="4"/>
  <c r="AB140" i="4"/>
  <c r="O140" i="4"/>
  <c r="J140" i="4"/>
  <c r="AA140" i="4"/>
  <c r="AD140" i="4"/>
  <c r="AC140" i="4"/>
  <c r="W140" i="4"/>
  <c r="D140" i="4"/>
  <c r="AF140" i="4"/>
  <c r="G140" i="4"/>
  <c r="H140" i="4"/>
  <c r="Z140" i="4"/>
  <c r="AK141" i="4"/>
  <c r="AI141" i="4"/>
  <c r="AJ141" i="4"/>
  <c r="O141" i="4"/>
  <c r="B142" i="4"/>
  <c r="X140" i="4"/>
  <c r="N140" i="4"/>
  <c r="E140" i="4"/>
  <c r="Q140" i="4"/>
  <c r="P140" i="4"/>
  <c r="M140" i="4"/>
  <c r="K140" i="4"/>
  <c r="F140" i="4"/>
  <c r="L140" i="4"/>
  <c r="S140" i="4"/>
  <c r="U140" i="4"/>
  <c r="AG140" i="4"/>
  <c r="T141" i="4" l="1"/>
  <c r="AB141" i="4"/>
  <c r="AE141" i="4"/>
  <c r="R141" i="4"/>
  <c r="Z141" i="4"/>
  <c r="AA141" i="4"/>
  <c r="Q141" i="4"/>
  <c r="M141" i="4"/>
  <c r="AC141" i="4"/>
  <c r="AG141" i="4"/>
  <c r="E141" i="4"/>
  <c r="AL140" i="4"/>
  <c r="AD141" i="4"/>
  <c r="L141" i="4"/>
  <c r="U141" i="4"/>
  <c r="V141" i="4"/>
  <c r="H141" i="4"/>
  <c r="J141" i="4"/>
  <c r="AI142" i="4"/>
  <c r="AK142" i="4"/>
  <c r="AJ142" i="4"/>
  <c r="AH142" i="4"/>
  <c r="B143" i="4"/>
  <c r="P141" i="4"/>
  <c r="W141" i="4"/>
  <c r="N141" i="4"/>
  <c r="Y141" i="4"/>
  <c r="I141" i="4"/>
  <c r="K141" i="4"/>
  <c r="D141" i="4"/>
  <c r="S141" i="4"/>
  <c r="AF141" i="4"/>
  <c r="G141" i="4"/>
  <c r="F141" i="4"/>
  <c r="X141" i="4"/>
  <c r="AH141" i="4"/>
  <c r="AD142" i="4" l="1"/>
  <c r="AG142" i="4"/>
  <c r="W142" i="4"/>
  <c r="S142" i="4"/>
  <c r="Q142" i="4"/>
  <c r="F142" i="4"/>
  <c r="I142" i="4"/>
  <c r="N142" i="4"/>
  <c r="AL141" i="4"/>
  <c r="AE142" i="4"/>
  <c r="H142" i="4"/>
  <c r="AB142" i="4"/>
  <c r="O142" i="4"/>
  <c r="V142" i="4"/>
  <c r="Z142" i="4"/>
  <c r="P142" i="4"/>
  <c r="Y142" i="4"/>
  <c r="E142" i="4"/>
  <c r="L142" i="4"/>
  <c r="X142" i="4"/>
  <c r="J142" i="4"/>
  <c r="AF142" i="4"/>
  <c r="R142" i="4"/>
  <c r="U142" i="4"/>
  <c r="AA142" i="4"/>
  <c r="G142" i="4"/>
  <c r="M142" i="4"/>
  <c r="K142" i="4"/>
  <c r="T142" i="4"/>
  <c r="AJ143" i="4"/>
  <c r="AK143" i="4"/>
  <c r="B144" i="4"/>
  <c r="AE143" i="4"/>
  <c r="D142" i="4"/>
  <c r="AC142" i="4"/>
  <c r="AD143" i="4" l="1"/>
  <c r="O143" i="4"/>
  <c r="J143" i="4"/>
  <c r="I143" i="4"/>
  <c r="Q143" i="4"/>
  <c r="Y143" i="4"/>
  <c r="V143" i="4"/>
  <c r="AF143" i="4"/>
  <c r="R143" i="4"/>
  <c r="P143" i="4"/>
  <c r="AB143" i="4"/>
  <c r="AL142" i="4"/>
  <c r="M143" i="4"/>
  <c r="E143" i="4"/>
  <c r="S143" i="4"/>
  <c r="D143" i="4"/>
  <c r="AI143" i="4"/>
  <c r="AC143" i="4"/>
  <c r="G143" i="4"/>
  <c r="H143" i="4"/>
  <c r="F143" i="4"/>
  <c r="K143" i="4"/>
  <c r="AJ144" i="4"/>
  <c r="B145" i="4"/>
  <c r="AK144" i="4"/>
  <c r="J144" i="4"/>
  <c r="AH143" i="4"/>
  <c r="W143" i="4"/>
  <c r="T143" i="4"/>
  <c r="L143" i="4"/>
  <c r="Z143" i="4"/>
  <c r="N143" i="4"/>
  <c r="X143" i="4"/>
  <c r="U143" i="4"/>
  <c r="AA143" i="4"/>
  <c r="AG143" i="4"/>
  <c r="X144" i="4" l="1"/>
  <c r="I144" i="4"/>
  <c r="V144" i="4"/>
  <c r="AH144" i="4"/>
  <c r="O144" i="4"/>
  <c r="U144" i="4"/>
  <c r="Z144" i="4"/>
  <c r="E144" i="4"/>
  <c r="W144" i="4"/>
  <c r="S144" i="4"/>
  <c r="H144" i="4"/>
  <c r="AC144" i="4"/>
  <c r="AD144" i="4"/>
  <c r="Y144" i="4"/>
  <c r="T144" i="4"/>
  <c r="AL143" i="4"/>
  <c r="Q144" i="4"/>
  <c r="AG144" i="4"/>
  <c r="AB144" i="4"/>
  <c r="G144" i="4"/>
  <c r="M144" i="4"/>
  <c r="D144" i="4"/>
  <c r="N144" i="4"/>
  <c r="AI144" i="4"/>
  <c r="AA144" i="4"/>
  <c r="P144" i="4"/>
  <c r="R144" i="4"/>
  <c r="L145" i="4"/>
  <c r="AK145" i="4"/>
  <c r="B146" i="4"/>
  <c r="K144" i="4"/>
  <c r="F144" i="4"/>
  <c r="AF144" i="4"/>
  <c r="L144" i="4"/>
  <c r="AE144" i="4"/>
  <c r="Q145" i="4" l="1"/>
  <c r="F145" i="4"/>
  <c r="W145" i="4"/>
  <c r="AC145" i="4"/>
  <c r="AG145" i="4"/>
  <c r="AL144" i="4"/>
  <c r="AD145" i="4"/>
  <c r="E145" i="4"/>
  <c r="H145" i="4"/>
  <c r="O145" i="4"/>
  <c r="Z145" i="4"/>
  <c r="X145" i="4"/>
  <c r="AH145" i="4"/>
  <c r="R145" i="4"/>
  <c r="K145" i="4"/>
  <c r="J145" i="4"/>
  <c r="D145" i="4"/>
  <c r="Y145" i="4"/>
  <c r="S145" i="4"/>
  <c r="AI145" i="4"/>
  <c r="M145" i="4"/>
  <c r="V145" i="4"/>
  <c r="T145" i="4"/>
  <c r="N145" i="4"/>
  <c r="AJ145" i="4"/>
  <c r="AI146" i="4"/>
  <c r="AK146" i="4"/>
  <c r="B147" i="4"/>
  <c r="P145" i="4"/>
  <c r="AF145" i="4"/>
  <c r="U145" i="4"/>
  <c r="G145" i="4"/>
  <c r="AB145" i="4"/>
  <c r="I145" i="4"/>
  <c r="AE145" i="4"/>
  <c r="AA145" i="4"/>
  <c r="I146" i="4" l="1"/>
  <c r="AJ146" i="4"/>
  <c r="AE146" i="4"/>
  <c r="T146" i="4"/>
  <c r="X146" i="4"/>
  <c r="AC146" i="4"/>
  <c r="Z146" i="4"/>
  <c r="M146" i="4"/>
  <c r="AD146" i="4"/>
  <c r="F146" i="4"/>
  <c r="AH146" i="4"/>
  <c r="K146" i="4"/>
  <c r="AG146" i="4"/>
  <c r="AL145" i="4"/>
  <c r="U146" i="4"/>
  <c r="H146" i="4"/>
  <c r="AF146" i="4"/>
  <c r="Y146" i="4"/>
  <c r="AB146" i="4"/>
  <c r="O146" i="4"/>
  <c r="AA146" i="4"/>
  <c r="D146" i="4"/>
  <c r="W146" i="4"/>
  <c r="K147" i="4"/>
  <c r="P146" i="4"/>
  <c r="L146" i="4"/>
  <c r="N146" i="4"/>
  <c r="V146" i="4"/>
  <c r="G146" i="4"/>
  <c r="E146" i="4"/>
  <c r="J146" i="4"/>
  <c r="R146" i="4"/>
  <c r="S146" i="4"/>
  <c r="Q146" i="4"/>
  <c r="G147" i="4" l="1"/>
  <c r="AB147" i="4"/>
  <c r="I147" i="4"/>
  <c r="T147" i="4"/>
  <c r="W147" i="4"/>
  <c r="AH147" i="4"/>
  <c r="AJ147" i="4"/>
  <c r="Z147" i="4"/>
  <c r="AF147" i="4"/>
  <c r="N147" i="4"/>
  <c r="AD147" i="4"/>
  <c r="X147" i="4"/>
  <c r="S147" i="4"/>
  <c r="O147" i="4"/>
  <c r="AK147" i="4"/>
  <c r="V147" i="4"/>
  <c r="AI147" i="4"/>
  <c r="Q147" i="4"/>
  <c r="J147" i="4"/>
  <c r="H147" i="4"/>
  <c r="E147" i="4"/>
  <c r="AC147" i="4"/>
  <c r="P147" i="4"/>
  <c r="AA147" i="4"/>
  <c r="F147" i="4"/>
  <c r="Y147" i="4"/>
  <c r="AE147" i="4"/>
  <c r="R147" i="4"/>
  <c r="AG147" i="4"/>
  <c r="M147" i="4"/>
  <c r="U147" i="4"/>
  <c r="L147" i="4"/>
  <c r="AL146" i="4"/>
  <c r="D147" i="4"/>
  <c r="AL147" i="4" l="1"/>
</calcChain>
</file>

<file path=xl/sharedStrings.xml><?xml version="1.0" encoding="utf-8"?>
<sst xmlns="http://schemas.openxmlformats.org/spreadsheetml/2006/main" count="78" uniqueCount="69">
  <si>
    <t>Masterpoint file</t>
  </si>
  <si>
    <t>CLUB QUALIFYING EVENT</t>
  </si>
  <si>
    <t>Name</t>
  </si>
  <si>
    <t>ABF no</t>
  </si>
  <si>
    <t>NAME:</t>
  </si>
  <si>
    <t>EMAIL:</t>
  </si>
  <si>
    <t>DATE:</t>
  </si>
  <si>
    <t>YOUR CONTACT DETAILS</t>
  </si>
  <si>
    <t>PHONE:</t>
  </si>
  <si>
    <t>List of players and ABF numbers for pairs progressing to the State Final (by filling in below)</t>
  </si>
  <si>
    <t>PAIR</t>
  </si>
  <si>
    <t>This file, duly completed</t>
  </si>
  <si>
    <t>Copy of the results for every session of your qualifying event(s)</t>
  </si>
  <si>
    <t xml:space="preserve">  Email (if known)</t>
  </si>
  <si>
    <t>Year</t>
  </si>
  <si>
    <t>MPCost</t>
  </si>
  <si>
    <t># Fields</t>
  </si>
  <si>
    <t>1 winner movement (Howell and arrow-switch Mitchell)</t>
  </si>
  <si>
    <t>Position in field</t>
  </si>
  <si>
    <t>Pairs</t>
  </si>
  <si>
    <t>Tables</t>
  </si>
  <si>
    <t>Total MPs</t>
  </si>
  <si>
    <t>2 winners movement (Mitchell)</t>
  </si>
  <si>
    <t>Mod(Pairs,4)</t>
  </si>
  <si>
    <t>CLUB DETAILS</t>
  </si>
  <si>
    <t xml:space="preserve">CLUB   </t>
  </si>
  <si>
    <t xml:space="preserve">CLUB NUMBER  </t>
  </si>
  <si>
    <t xml:space="preserve"> MPs</t>
  </si>
  <si>
    <t xml:space="preserve">NUMBER OF PAIRS IN SESSION 1  </t>
  </si>
  <si>
    <t xml:space="preserve">NUMBER OF PAIRS IN SESSION 2  </t>
  </si>
  <si>
    <t xml:space="preserve">NUMBER OF PAIRS IN SESSION 3  </t>
  </si>
  <si>
    <t xml:space="preserve">NUMBER OF PAIRS IN SESSION 4  </t>
  </si>
  <si>
    <t xml:space="preserve">NUMBER OF PAIRS IN SESSION 5  </t>
  </si>
  <si>
    <t xml:space="preserve">EXPECTED TOTAL MASTERPOINT AWARDS*  </t>
  </si>
  <si>
    <t>* Calculated automatically from the event details supplied above.</t>
  </si>
  <si>
    <t xml:space="preserve">ACTUAL TOTAL MASTERPOINTS AWARDED**  </t>
  </si>
  <si>
    <t>EVENT SESSION DETAILS</t>
  </si>
  <si>
    <t>COST CALCULATOR</t>
  </si>
  <si>
    <t xml:space="preserve">MASTERPOINTS </t>
  </si>
  <si>
    <t xml:space="preserve">TOTAL  </t>
  </si>
  <si>
    <t xml:space="preserve">THE NSWBA WILL SEND AN INVOICE FOR THIS AMOUNT. </t>
  </si>
  <si>
    <t>DO NOT SEND ANY MONEY UNTIL YOU RECEIVE THE INVOICE.</t>
  </si>
  <si>
    <t># PAIRS PROGRESSING TO STATE FINAL</t>
  </si>
  <si>
    <t>Weighting</t>
  </si>
  <si>
    <t xml:space="preserve">NUMBER OF PAIRS PROGRESSING TO THE STATE FINAL   </t>
  </si>
  <si>
    <t>DETAILS OF PAIRS PROGRESSING TO THE STATE FINAL</t>
  </si>
  <si>
    <t>Red Masterpoint Reconciliation</t>
  </si>
  <si>
    <t>.red file</t>
  </si>
  <si>
    <t>Red Masterpoints</t>
  </si>
  <si>
    <t>Email</t>
  </si>
  <si>
    <t xml:space="preserve">DISCOUNT ON MASTERPOINT CHARGE  </t>
  </si>
  <si>
    <t>Before you begin, make sure you have saved this file on your computer, you know what you have named it, and what folder it is in.  (Click File, then Save As, then Browse.)</t>
  </si>
  <si>
    <t>All worksheets have been protected to prevent you from overwriting formulas and instructions.  You can only enter data into the light green coloured cells.</t>
  </si>
  <si>
    <t>Once you have completed all relevant sections of the form, make sure you SAVE THE FILE before you exit.</t>
  </si>
  <si>
    <r>
      <t>Give the details of each session in the box titled</t>
    </r>
    <r>
      <rPr>
        <sz val="13"/>
        <color rgb="FF31869B"/>
        <rFont val="Calibri"/>
        <family val="2"/>
        <scheme val="minor"/>
      </rPr>
      <t xml:space="preserve"> </t>
    </r>
    <r>
      <rPr>
        <b/>
        <sz val="13"/>
        <color rgb="FF31869B"/>
        <rFont val="Calibri"/>
        <family val="2"/>
        <scheme val="minor"/>
      </rPr>
      <t>EVENT SESSION DETAILS</t>
    </r>
    <r>
      <rPr>
        <sz val="13"/>
        <color rgb="FF000000"/>
        <rFont val="Calibri"/>
        <family val="2"/>
        <scheme val="minor"/>
      </rPr>
      <t>.  Even if you ran 2 separate events, all session results can be entered on the one worksheet.  
For each session, indicate the number of pairs who participated and the number of fields (1 or 2).  Standard Mitchells with separate NS and EW fields are 2-field movements; Howells and arrow-switch Mitchells are 1-field movements.  Note that 1-field movements generate slighly more MPs for your players.  
The MP calculator is limited to 30 tables (i.e. 60 pairs) for 2-field movements and 35 tables (i.e. 70 pairs) for 1-field movements.</t>
    </r>
  </si>
  <si>
    <r>
      <t xml:space="preserve">Complete the </t>
    </r>
    <r>
      <rPr>
        <b/>
        <sz val="13"/>
        <color rgb="FF948A54"/>
        <rFont val="Calibri"/>
        <family val="2"/>
        <scheme val="minor"/>
      </rPr>
      <t>DETAILS OF PAIRS PROCEEDING TO THE STATE FINAL</t>
    </r>
    <r>
      <rPr>
        <sz val="13"/>
        <color rgb="FF000000"/>
        <rFont val="Calibri"/>
        <family val="2"/>
        <scheme val="minor"/>
      </rPr>
      <t xml:space="preserve"> box.  
Provide name and ABF number for each pair proceeding to the State Final.  Include an email address for one member of each pair, if known.
Ignore the error message that appears whilst you are still entering data.</t>
    </r>
  </si>
  <si>
    <t>** Calculated from the .red file. (See Section 7 of the Instructions.)</t>
  </si>
  <si>
    <t xml:space="preserve">  This worksheet has been protected to prevent you from accidentally deleting formulas. </t>
  </si>
  <si>
    <t>INSTRUCTIONS ON HOW TO COMPLETE THE OPEN PAIRS CLUB QUALIFYING EVENT WORKSHEET</t>
  </si>
  <si>
    <t>The Open Pairs worksheet needs to be completed.  It is largely self-explanatory, but these instructions are here to help if you need them.  
They assume zero knowledge of Excel, so my apologies to the more experienced users.</t>
  </si>
  <si>
    <t>To move between these Instructions and the Open Pairs form, click on the relevant tab at the bottom of this window.</t>
  </si>
  <si>
    <r>
      <t xml:space="preserve">Complete the details requested in the </t>
    </r>
    <r>
      <rPr>
        <b/>
        <sz val="13"/>
        <color theme="7"/>
        <rFont val="Calibri"/>
        <family val="2"/>
        <scheme val="minor"/>
      </rPr>
      <t>CLUB DETAILS</t>
    </r>
    <r>
      <rPr>
        <sz val="13"/>
        <color rgb="FF000000"/>
        <rFont val="Calibri"/>
        <family val="2"/>
        <scheme val="minor"/>
      </rPr>
      <t xml:space="preserve"> box. </t>
    </r>
  </si>
  <si>
    <r>
      <t>Indicate the number of pairs that will be representing your club at the State Finals in cell M22.  (Any</t>
    </r>
    <r>
      <rPr>
        <b/>
        <sz val="13"/>
        <color rgb="FF000000"/>
        <rFont val="Calibri"/>
        <family val="2"/>
        <scheme val="minor"/>
      </rPr>
      <t xml:space="preserve"> pair </t>
    </r>
    <r>
      <rPr>
        <sz val="13"/>
        <color rgb="FF000000"/>
        <rFont val="Calibri"/>
        <family val="2"/>
        <scheme val="minor"/>
      </rPr>
      <t xml:space="preserve">that played is eligible to proceed.)  </t>
    </r>
  </si>
  <si>
    <t>Attach this file, the .red masterpoint file and all the other relevant documentation requested to an email and send to the SOP Organiser at office@nswba.com.au</t>
  </si>
  <si>
    <t>After all the submitted data have been checked (and discrepancies resolved), the SOP Organiser will enter your club representative pairs into the State Final.
The NSWBA will subsequently email your club an invoice covering pair entries and the masterpoint costs (if any).  Please ensure it is paid promptly.</t>
  </si>
  <si>
    <t xml:space="preserve">  STATE OPEN PAIRS</t>
  </si>
  <si>
    <t xml:space="preserve">  Complete this form by filling in the shaded cells  if you held a club qualifying event as part of the NSW State Open Pairs Championships.</t>
  </si>
  <si>
    <t>Open Pair Entry Fee</t>
  </si>
  <si>
    <t>The Director/scoring program will have produced a .red file which contains the masterpoints awards.  Open this file using Notepad or some other text file editor.  
Highlight the entire file (Ctrl/a), copy (Ctrl/c) and then paste (Ctrl/v) into cell Q3.  (You may need to scroll to the right.)  The total number of masterpoints awarded will be shown in cell O15. 
If this differs from the expected value displayed in O13 two cells above (ignoring minor rounding errors), you need to investigate why.  Did the Director use a weighting of 5.00?  Did you select the correct pairs movement (e.g. 1-field instead of 2-field)?  If necessary explain the discrepancy in the email when you submit the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</si>
</sst>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0.00;\-0.00;;@\,"/>
    <numFmt numFmtId="165" formatCode="0;\-0;;@\,"/>
  </numFmts>
  <fonts count="26" x14ac:knownFonts="1">
    <font>
      <sz val="11"/>
      <color theme="1"/>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b/>
      <sz val="12"/>
      <color theme="1"/>
      <name val="Calibri"/>
      <family val="2"/>
      <scheme val="minor"/>
    </font>
    <font>
      <b/>
      <sz val="15"/>
      <color rgb="FF0070C0"/>
      <name val="Calibri"/>
      <family val="2"/>
      <scheme val="minor"/>
    </font>
    <font>
      <b/>
      <sz val="11"/>
      <color rgb="FFFF0000"/>
      <name val="Calibri"/>
      <family val="2"/>
      <scheme val="minor"/>
    </font>
    <font>
      <b/>
      <sz val="12"/>
      <color rgb="FFFF0000"/>
      <name val="Calibri"/>
      <family val="2"/>
      <scheme val="minor"/>
    </font>
    <font>
      <b/>
      <sz val="11"/>
      <color rgb="FF000000"/>
      <name val="Calibri"/>
      <family val="2"/>
      <scheme val="minor"/>
    </font>
    <font>
      <sz val="11"/>
      <color rgb="FF000000"/>
      <name val="Calibri"/>
      <family val="2"/>
      <scheme val="minor"/>
    </font>
    <font>
      <b/>
      <sz val="12"/>
      <color rgb="FF000000"/>
      <name val="Calibri"/>
      <family val="2"/>
      <scheme val="minor"/>
    </font>
    <font>
      <sz val="11"/>
      <color theme="1"/>
      <name val="Calibri"/>
      <family val="2"/>
      <scheme val="minor"/>
    </font>
    <font>
      <b/>
      <sz val="14"/>
      <color rgb="FF000000"/>
      <name val="Calibri"/>
      <family val="2"/>
      <scheme val="minor"/>
    </font>
    <font>
      <sz val="12"/>
      <color rgb="FF000000"/>
      <name val="Calibri"/>
      <family val="2"/>
      <scheme val="minor"/>
    </font>
    <font>
      <sz val="11"/>
      <name val="Calibri"/>
      <family val="2"/>
      <scheme val="minor"/>
    </font>
    <font>
      <b/>
      <sz val="13"/>
      <color rgb="FFFF0000"/>
      <name val="Calibri"/>
      <family val="2"/>
      <scheme val="minor"/>
    </font>
    <font>
      <sz val="8"/>
      <name val="Calibri"/>
      <family val="2"/>
      <scheme val="minor"/>
    </font>
    <font>
      <b/>
      <sz val="14"/>
      <color theme="1"/>
      <name val="Calibri"/>
      <family val="2"/>
      <scheme val="minor"/>
    </font>
    <font>
      <b/>
      <sz val="16"/>
      <color rgb="FF000000"/>
      <name val="Calibri"/>
      <family val="2"/>
      <scheme val="minor"/>
    </font>
    <font>
      <sz val="13"/>
      <color rgb="FF000000"/>
      <name val="Calibri"/>
      <family val="2"/>
      <scheme val="minor"/>
    </font>
    <font>
      <sz val="13"/>
      <color rgb="FF31869B"/>
      <name val="Calibri"/>
      <family val="2"/>
      <scheme val="minor"/>
    </font>
    <font>
      <b/>
      <sz val="13"/>
      <color rgb="FF31869B"/>
      <name val="Calibri"/>
      <family val="2"/>
      <scheme val="minor"/>
    </font>
    <font>
      <b/>
      <sz val="13"/>
      <color rgb="FF948A54"/>
      <name val="Calibri"/>
      <family val="2"/>
      <scheme val="minor"/>
    </font>
    <font>
      <u/>
      <sz val="11"/>
      <color theme="10"/>
      <name val="Calibri"/>
      <family val="2"/>
      <scheme val="minor"/>
    </font>
    <font>
      <b/>
      <sz val="13"/>
      <color theme="7"/>
      <name val="Calibri"/>
      <family val="2"/>
      <scheme val="minor"/>
    </font>
    <font>
      <b/>
      <sz val="13"/>
      <color rgb="FF000000"/>
      <name val="Calibri"/>
      <family val="2"/>
      <scheme val="minor"/>
    </font>
  </fonts>
  <fills count="12">
    <fill>
      <patternFill patternType="none"/>
    </fill>
    <fill>
      <patternFill patternType="gray125"/>
    </fill>
    <fill>
      <patternFill patternType="solid">
        <fgColor theme="9" tint="0.59999389629810485"/>
        <bgColor indexed="65"/>
      </patternFill>
    </fill>
    <fill>
      <patternFill patternType="solid">
        <fgColor theme="8" tint="0.79998168889431442"/>
        <bgColor indexed="64"/>
      </patternFill>
    </fill>
    <fill>
      <patternFill patternType="solid">
        <fgColor rgb="FFC8FDB3"/>
        <bgColor rgb="FF000000"/>
      </patternFill>
    </fill>
    <fill>
      <patternFill patternType="solid">
        <fgColor rgb="FFC8FDB3"/>
        <bgColor indexed="64"/>
      </patternFill>
    </fill>
    <fill>
      <patternFill patternType="solid">
        <fgColor rgb="FFDAEEF3"/>
        <bgColor rgb="FF000000"/>
      </patternFill>
    </fill>
    <fill>
      <patternFill patternType="solid">
        <fgColor rgb="FFD9D9D9"/>
        <bgColor rgb="FF000000"/>
      </patternFill>
    </fill>
    <fill>
      <patternFill patternType="solid">
        <fgColor rgb="FFFFEB9C"/>
        <bgColor rgb="FF000000"/>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rgb="FF000000"/>
      </right>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rgb="FF000000"/>
      </right>
      <top/>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rgb="FF000000"/>
      </left>
      <right style="medium">
        <color indexed="64"/>
      </right>
      <top style="thin">
        <color rgb="FF000000"/>
      </top>
      <bottom style="thin">
        <color indexed="64"/>
      </bottom>
      <diagonal/>
    </border>
  </borders>
  <cellStyleXfs count="5">
    <xf numFmtId="0" fontId="0" fillId="0" borderId="0"/>
    <xf numFmtId="44" fontId="11" fillId="0" borderId="0" applyFont="0" applyFill="0" applyBorder="0" applyAlignment="0" applyProtection="0"/>
    <xf numFmtId="44" fontId="11" fillId="0" borderId="0" applyFont="0" applyFill="0" applyBorder="0" applyAlignment="0" applyProtection="0"/>
    <xf numFmtId="0" fontId="11" fillId="2" borderId="0" applyNumberFormat="0" applyBorder="0" applyAlignment="0" applyProtection="0"/>
    <xf numFmtId="0" fontId="23" fillId="0" borderId="0" applyNumberFormat="0" applyFill="0" applyBorder="0" applyAlignment="0" applyProtection="0"/>
  </cellStyleXfs>
  <cellXfs count="139">
    <xf numFmtId="0" fontId="0" fillId="0" borderId="0" xfId="0"/>
    <xf numFmtId="0" fontId="2" fillId="0" borderId="0" xfId="0" applyFont="1"/>
    <xf numFmtId="0" fontId="3" fillId="0" borderId="0" xfId="0" applyFont="1"/>
    <xf numFmtId="0" fontId="1" fillId="0" borderId="0" xfId="0" applyFont="1"/>
    <xf numFmtId="0" fontId="1" fillId="0" borderId="0" xfId="0" applyFont="1" applyAlignment="1">
      <alignment horizontal="right"/>
    </xf>
    <xf numFmtId="2" fontId="0" fillId="0" borderId="0" xfId="0" applyNumberFormat="1"/>
    <xf numFmtId="0" fontId="0" fillId="0" borderId="0" xfId="0" applyAlignment="1">
      <alignment horizontal="center"/>
    </xf>
    <xf numFmtId="0" fontId="5" fillId="0" borderId="0" xfId="0" applyFont="1" applyAlignment="1">
      <alignment horizontal="left" vertical="center"/>
    </xf>
    <xf numFmtId="0" fontId="9" fillId="0" borderId="0" xfId="0" applyFont="1"/>
    <xf numFmtId="0" fontId="10" fillId="0" borderId="0" xfId="0" applyFont="1"/>
    <xf numFmtId="0" fontId="4" fillId="0" borderId="0" xfId="0" applyFont="1" applyAlignment="1">
      <alignment vertical="center"/>
    </xf>
    <xf numFmtId="0" fontId="0" fillId="0" borderId="0" xfId="0" applyAlignment="1">
      <alignment vertical="center"/>
    </xf>
    <xf numFmtId="0" fontId="8" fillId="0" borderId="0" xfId="0" applyFont="1"/>
    <xf numFmtId="0" fontId="7" fillId="0" borderId="0" xfId="0" applyFont="1" applyAlignment="1">
      <alignment vertical="center" wrapText="1"/>
    </xf>
    <xf numFmtId="0" fontId="0" fillId="0" borderId="0" xfId="0" applyAlignment="1">
      <alignment horizontal="right"/>
    </xf>
    <xf numFmtId="6" fontId="0" fillId="0" borderId="0" xfId="0" applyNumberFormat="1"/>
    <xf numFmtId="44" fontId="0" fillId="0" borderId="0" xfId="1" applyFont="1"/>
    <xf numFmtId="0" fontId="0" fillId="0" borderId="0" xfId="0" applyAlignment="1">
      <alignment vertical="center" wrapText="1"/>
    </xf>
    <xf numFmtId="2" fontId="0" fillId="0" borderId="0" xfId="0" applyNumberFormat="1" applyAlignment="1">
      <alignment vertical="center" wrapText="1"/>
    </xf>
    <xf numFmtId="0" fontId="0" fillId="0" borderId="9" xfId="0" applyBorder="1" applyAlignment="1">
      <alignment horizontal="center" vertical="center" wrapText="1"/>
    </xf>
    <xf numFmtId="0" fontId="0" fillId="3" borderId="9" xfId="0" applyFill="1" applyBorder="1" applyAlignment="1">
      <alignment horizontal="center"/>
    </xf>
    <xf numFmtId="0" fontId="0" fillId="0" borderId="9" xfId="0" applyBorder="1" applyAlignment="1">
      <alignment horizontal="left" vertical="center" wrapText="1" indent="3"/>
    </xf>
    <xf numFmtId="2" fontId="0" fillId="0" borderId="9" xfId="0" applyNumberFormat="1" applyBorder="1" applyAlignment="1">
      <alignment horizontal="center" vertical="center" wrapText="1"/>
    </xf>
    <xf numFmtId="2" fontId="0" fillId="3" borderId="9" xfId="0" applyNumberFormat="1" applyFill="1" applyBorder="1" applyAlignment="1">
      <alignment horizontal="right" vertical="center" wrapText="1" indent="2"/>
    </xf>
    <xf numFmtId="0" fontId="0" fillId="0" borderId="9" xfId="0" applyBorder="1" applyAlignment="1">
      <alignment horizontal="left" vertical="center" wrapText="1" indent="2"/>
    </xf>
    <xf numFmtId="0" fontId="12" fillId="0" borderId="14" xfId="0" applyFont="1" applyBorder="1" applyAlignment="1">
      <alignment horizontal="center"/>
    </xf>
    <xf numFmtId="0" fontId="9" fillId="0" borderId="14" xfId="0" applyFont="1" applyBorder="1" applyAlignment="1">
      <alignment horizontal="center"/>
    </xf>
    <xf numFmtId="0" fontId="10" fillId="0" borderId="14" xfId="0" applyFont="1" applyBorder="1" applyAlignment="1">
      <alignment horizontal="right" vertical="center" wrapText="1" indent="1"/>
    </xf>
    <xf numFmtId="0" fontId="10" fillId="0" borderId="14" xfId="0" applyFont="1" applyBorder="1"/>
    <xf numFmtId="0" fontId="8" fillId="0" borderId="14" xfId="0" applyFont="1" applyBorder="1"/>
    <xf numFmtId="0" fontId="8" fillId="0" borderId="14" xfId="0" applyFont="1" applyBorder="1" applyAlignment="1">
      <alignment horizontal="right" indent="1"/>
    </xf>
    <xf numFmtId="0" fontId="8" fillId="0" borderId="18" xfId="0" applyFont="1" applyBorder="1" applyAlignment="1">
      <alignment horizontal="right" indent="1"/>
    </xf>
    <xf numFmtId="0" fontId="9" fillId="0" borderId="19" xfId="0" applyFont="1" applyBorder="1"/>
    <xf numFmtId="0" fontId="9" fillId="0" borderId="20" xfId="0" applyFont="1" applyBorder="1"/>
    <xf numFmtId="0" fontId="1" fillId="0" borderId="14" xfId="0" applyFont="1" applyBorder="1"/>
    <xf numFmtId="0" fontId="0" fillId="0" borderId="14" xfId="0" applyBorder="1"/>
    <xf numFmtId="0" fontId="15" fillId="0" borderId="19" xfId="0" applyFont="1" applyBorder="1" applyAlignment="1">
      <alignment horizontal="left" vertical="center"/>
    </xf>
    <xf numFmtId="0" fontId="0" fillId="0" borderId="20" xfId="0" applyBorder="1"/>
    <xf numFmtId="0" fontId="9" fillId="7" borderId="24" xfId="0" applyFont="1" applyFill="1" applyBorder="1" applyAlignment="1">
      <alignment horizontal="center" vertical="center"/>
    </xf>
    <xf numFmtId="0" fontId="9" fillId="7" borderId="25" xfId="0" applyFont="1" applyFill="1" applyBorder="1" applyAlignment="1">
      <alignment horizontal="center" vertical="center"/>
    </xf>
    <xf numFmtId="0" fontId="9" fillId="0" borderId="14" xfId="0" applyFont="1" applyBorder="1"/>
    <xf numFmtId="0" fontId="9" fillId="0" borderId="0" xfId="0" applyFont="1" applyAlignment="1">
      <alignment vertical="center"/>
    </xf>
    <xf numFmtId="0" fontId="10" fillId="0" borderId="14" xfId="0" applyFont="1" applyBorder="1" applyAlignment="1">
      <alignment horizontal="right" vertical="center"/>
    </xf>
    <xf numFmtId="0" fontId="9" fillId="4" borderId="1"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2" fontId="14" fillId="8" borderId="26" xfId="0" applyNumberFormat="1" applyFont="1" applyFill="1" applyBorder="1" applyAlignment="1">
      <alignment horizontal="center" vertical="center"/>
    </xf>
    <xf numFmtId="164" fontId="14" fillId="8" borderId="25" xfId="0" applyNumberFormat="1" applyFont="1" applyFill="1" applyBorder="1" applyAlignment="1">
      <alignment horizontal="center" vertical="center"/>
    </xf>
    <xf numFmtId="0" fontId="13" fillId="0" borderId="21" xfId="0" applyFont="1" applyBorder="1" applyAlignment="1">
      <alignment vertical="center"/>
    </xf>
    <xf numFmtId="164" fontId="14" fillId="8" borderId="1" xfId="0" applyNumberFormat="1" applyFont="1" applyFill="1" applyBorder="1" applyAlignment="1">
      <alignment horizontal="right" vertical="center" indent="1"/>
    </xf>
    <xf numFmtId="44" fontId="14" fillId="8" borderId="23" xfId="0" applyNumberFormat="1" applyFont="1" applyFill="1" applyBorder="1" applyAlignment="1">
      <alignment vertical="center"/>
    </xf>
    <xf numFmtId="44" fontId="14" fillId="8" borderId="26" xfId="0" applyNumberFormat="1" applyFont="1" applyFill="1" applyBorder="1" applyAlignment="1">
      <alignment vertical="center"/>
    </xf>
    <xf numFmtId="0" fontId="8" fillId="0" borderId="20" xfId="0" applyFont="1" applyBorder="1" applyAlignment="1">
      <alignment horizontal="right"/>
    </xf>
    <xf numFmtId="44" fontId="14" fillId="8" borderId="28" xfId="0" applyNumberFormat="1" applyFont="1" applyFill="1" applyBorder="1" applyAlignment="1">
      <alignment vertical="center"/>
    </xf>
    <xf numFmtId="0" fontId="0" fillId="0" borderId="0" xfId="0" applyAlignment="1">
      <alignment horizontal="center" vertical="center" wrapText="1"/>
    </xf>
    <xf numFmtId="0" fontId="0" fillId="0" borderId="0" xfId="0" applyAlignment="1">
      <alignment horizontal="left" vertical="center" wrapText="1" indent="2"/>
    </xf>
    <xf numFmtId="2" fontId="0" fillId="0" borderId="0" xfId="0" applyNumberFormat="1" applyAlignment="1">
      <alignment horizontal="center" vertical="center" wrapText="1"/>
    </xf>
    <xf numFmtId="0" fontId="0" fillId="0" borderId="15" xfId="0" applyBorder="1"/>
    <xf numFmtId="0" fontId="8" fillId="0" borderId="0" xfId="0" applyFont="1" applyAlignment="1">
      <alignment horizontal="right" vertical="center"/>
    </xf>
    <xf numFmtId="0" fontId="0" fillId="0" borderId="14" xfId="0" applyBorder="1" applyAlignment="1">
      <alignment vertical="center"/>
    </xf>
    <xf numFmtId="0" fontId="1" fillId="0" borderId="14" xfId="0" applyFont="1" applyBorder="1" applyAlignment="1">
      <alignment horizontal="center" vertical="center"/>
    </xf>
    <xf numFmtId="0" fontId="1" fillId="0" borderId="15" xfId="0" applyFont="1" applyBorder="1"/>
    <xf numFmtId="0" fontId="0" fillId="0" borderId="19" xfId="0" applyBorder="1"/>
    <xf numFmtId="0" fontId="0" fillId="0" borderId="21" xfId="0" applyBorder="1"/>
    <xf numFmtId="49" fontId="9" fillId="0" borderId="29" xfId="0" applyNumberFormat="1" applyFont="1" applyBorder="1" applyAlignment="1">
      <alignment horizontal="center"/>
    </xf>
    <xf numFmtId="0" fontId="9" fillId="0" borderId="29" xfId="0" applyFont="1" applyBorder="1" applyAlignment="1">
      <alignment horizontal="center"/>
    </xf>
    <xf numFmtId="49" fontId="0" fillId="5" borderId="30" xfId="3" applyNumberFormat="1" applyFont="1" applyFill="1" applyBorder="1" applyAlignment="1" applyProtection="1">
      <alignment horizontal="center" vertical="center"/>
      <protection locked="0"/>
    </xf>
    <xf numFmtId="49" fontId="0" fillId="5" borderId="31" xfId="3" applyNumberFormat="1" applyFont="1" applyFill="1" applyBorder="1" applyAlignment="1" applyProtection="1">
      <alignment horizontal="center" vertical="center"/>
      <protection locked="0"/>
    </xf>
    <xf numFmtId="49" fontId="0" fillId="5" borderId="32" xfId="3" applyNumberFormat="1" applyFont="1" applyFill="1" applyBorder="1" applyAlignment="1" applyProtection="1">
      <alignment horizontal="center" vertical="center"/>
      <protection locked="0"/>
    </xf>
    <xf numFmtId="2" fontId="9" fillId="0" borderId="23" xfId="0" applyNumberFormat="1" applyFont="1" applyBorder="1"/>
    <xf numFmtId="49" fontId="0" fillId="5" borderId="33" xfId="3" applyNumberFormat="1" applyFont="1" applyFill="1" applyBorder="1" applyAlignment="1" applyProtection="1">
      <alignment horizontal="center" vertical="center"/>
      <protection locked="0"/>
    </xf>
    <xf numFmtId="2" fontId="9" fillId="0" borderId="34" xfId="0" applyNumberFormat="1" applyFont="1" applyBorder="1"/>
    <xf numFmtId="49" fontId="9" fillId="0" borderId="0" xfId="0" applyNumberFormat="1" applyFont="1"/>
    <xf numFmtId="2" fontId="9" fillId="0" borderId="0" xfId="0" applyNumberFormat="1" applyFont="1"/>
    <xf numFmtId="49" fontId="0" fillId="0" borderId="0" xfId="0" applyNumberFormat="1"/>
    <xf numFmtId="6" fontId="14" fillId="0" borderId="0" xfId="0" applyNumberFormat="1" applyFont="1"/>
    <xf numFmtId="0" fontId="6" fillId="0" borderId="14" xfId="0" applyFont="1" applyBorder="1"/>
    <xf numFmtId="0" fontId="18" fillId="0" borderId="0" xfId="0" applyFont="1" applyAlignment="1">
      <alignment horizontal="center"/>
    </xf>
    <xf numFmtId="0" fontId="9" fillId="0" borderId="0" xfId="0" applyFont="1" applyAlignment="1">
      <alignment horizontal="center" vertical="center"/>
    </xf>
    <xf numFmtId="0" fontId="19" fillId="0" borderId="0" xfId="0" applyFont="1" applyAlignment="1">
      <alignment wrapText="1"/>
    </xf>
    <xf numFmtId="0" fontId="19" fillId="0" borderId="0" xfId="0" applyFont="1"/>
    <xf numFmtId="0" fontId="1" fillId="0" borderId="0" xfId="0" applyFont="1" applyAlignment="1">
      <alignment horizontal="left" indent="1"/>
    </xf>
    <xf numFmtId="0" fontId="6" fillId="0" borderId="0" xfId="0" applyFont="1" applyAlignment="1">
      <alignment horizontal="left" indent="2"/>
    </xf>
    <xf numFmtId="0" fontId="1" fillId="0" borderId="0" xfId="0" applyFont="1" applyAlignment="1">
      <alignment horizontal="left" indent="2"/>
    </xf>
    <xf numFmtId="0" fontId="10" fillId="0" borderId="0" xfId="0" applyFont="1" applyAlignment="1">
      <alignment vertical="center"/>
    </xf>
    <xf numFmtId="0" fontId="12" fillId="0" borderId="0" xfId="0" applyFont="1" applyAlignment="1">
      <alignment horizontal="center"/>
    </xf>
    <xf numFmtId="0" fontId="13" fillId="0" borderId="0" xfId="0" applyFont="1"/>
    <xf numFmtId="0" fontId="9" fillId="4" borderId="23" xfId="0" applyFont="1" applyFill="1" applyBorder="1" applyAlignment="1" applyProtection="1">
      <alignment horizontal="center" vertical="center"/>
      <protection locked="0"/>
    </xf>
    <xf numFmtId="165" fontId="14" fillId="8" borderId="1" xfId="0" applyNumberFormat="1" applyFont="1" applyFill="1" applyBorder="1" applyAlignment="1">
      <alignment horizontal="center" vertical="center"/>
    </xf>
    <xf numFmtId="0" fontId="4" fillId="0" borderId="0" xfId="0" applyFont="1" applyAlignment="1">
      <alignment horizontal="right" vertical="center"/>
    </xf>
    <xf numFmtId="0" fontId="6" fillId="0" borderId="0" xfId="0" applyFont="1"/>
    <xf numFmtId="0" fontId="1" fillId="0" borderId="0" xfId="0" applyFont="1" applyAlignment="1">
      <alignment horizontal="center" vertical="center"/>
    </xf>
    <xf numFmtId="0" fontId="17" fillId="0" borderId="0" xfId="0" applyFont="1"/>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0" fillId="0" borderId="14" xfId="0" applyFont="1" applyBorder="1" applyAlignment="1">
      <alignment horizontal="right" vertical="center"/>
    </xf>
    <xf numFmtId="0" fontId="10" fillId="0" borderId="0" xfId="0" applyFont="1" applyAlignment="1">
      <alignment horizontal="right" vertical="center"/>
    </xf>
    <xf numFmtId="0" fontId="10" fillId="0" borderId="16" xfId="0" applyFont="1" applyBorder="1" applyAlignment="1">
      <alignment horizontal="right" vertical="center"/>
    </xf>
    <xf numFmtId="0" fontId="13" fillId="0" borderId="14" xfId="0" applyFont="1" applyBorder="1" applyAlignment="1">
      <alignment horizontal="center" vertical="center"/>
    </xf>
    <xf numFmtId="0" fontId="13" fillId="0" borderId="0" xfId="0" applyFont="1" applyAlignment="1">
      <alignment horizontal="center" vertical="center"/>
    </xf>
    <xf numFmtId="0" fontId="13" fillId="0" borderId="27" xfId="0" applyFont="1" applyBorder="1" applyAlignment="1">
      <alignment horizontal="center" vertical="center"/>
    </xf>
    <xf numFmtId="0" fontId="9" fillId="4" borderId="1" xfId="0" applyFont="1" applyFill="1" applyBorder="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49" fontId="9" fillId="4" borderId="1" xfId="0" applyNumberFormat="1" applyFont="1" applyFill="1" applyBorder="1" applyAlignment="1" applyProtection="1">
      <alignment horizontal="center" vertical="center"/>
      <protection locked="0"/>
    </xf>
    <xf numFmtId="49" fontId="9" fillId="4" borderId="23" xfId="0" applyNumberFormat="1" applyFont="1" applyFill="1" applyBorder="1" applyAlignment="1" applyProtection="1">
      <alignment horizontal="center" vertical="center"/>
      <protection locked="0"/>
    </xf>
    <xf numFmtId="15" fontId="9" fillId="4" borderId="1" xfId="0" applyNumberFormat="1" applyFont="1" applyFill="1" applyBorder="1" applyAlignment="1" applyProtection="1">
      <alignment horizontal="center" vertical="center"/>
      <protection locked="0"/>
    </xf>
    <xf numFmtId="15" fontId="9" fillId="4" borderId="23" xfId="0" applyNumberFormat="1" applyFont="1"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17" fillId="9" borderId="11" xfId="0" applyFont="1" applyFill="1" applyBorder="1" applyAlignment="1">
      <alignment horizontal="center" vertical="center"/>
    </xf>
    <xf numFmtId="0" fontId="17" fillId="9" borderId="12" xfId="0" applyFont="1" applyFill="1" applyBorder="1" applyAlignment="1">
      <alignment horizontal="center" vertical="center"/>
    </xf>
    <xf numFmtId="0" fontId="17" fillId="9" borderId="22" xfId="0" applyFont="1" applyFill="1" applyBorder="1" applyAlignment="1">
      <alignment horizontal="center" vertical="center"/>
    </xf>
    <xf numFmtId="0" fontId="9" fillId="4" borderId="3" xfId="0" applyFont="1" applyFill="1" applyBorder="1" applyAlignment="1" applyProtection="1">
      <alignment horizontal="center" vertical="center"/>
      <protection locked="0"/>
    </xf>
    <xf numFmtId="0" fontId="9" fillId="4" borderId="5" xfId="0" applyFont="1" applyFill="1" applyBorder="1" applyAlignment="1" applyProtection="1">
      <alignment horizontal="center" vertical="center"/>
      <protection locked="0"/>
    </xf>
    <xf numFmtId="0" fontId="9" fillId="4" borderId="17" xfId="0" applyFont="1" applyFill="1" applyBorder="1" applyAlignment="1" applyProtection="1">
      <alignment horizontal="center" vertical="center"/>
      <protection locked="0"/>
    </xf>
    <xf numFmtId="0" fontId="12" fillId="10" borderId="11" xfId="0" applyFont="1" applyFill="1" applyBorder="1" applyAlignment="1">
      <alignment horizontal="center" vertical="center"/>
    </xf>
    <xf numFmtId="0" fontId="12" fillId="10" borderId="12" xfId="0" applyFont="1" applyFill="1" applyBorder="1" applyAlignment="1">
      <alignment horizontal="center" vertical="center"/>
    </xf>
    <xf numFmtId="0" fontId="12" fillId="10" borderId="22" xfId="0" applyFont="1" applyFill="1" applyBorder="1" applyAlignment="1">
      <alignment horizontal="center" vertical="center"/>
    </xf>
    <xf numFmtId="0" fontId="10" fillId="0" borderId="35" xfId="0" applyFont="1" applyBorder="1" applyAlignment="1">
      <alignment horizontal="right" vertical="center"/>
    </xf>
    <xf numFmtId="0" fontId="8" fillId="0" borderId="1" xfId="0" applyFont="1" applyBorder="1" applyAlignment="1">
      <alignment horizontal="center" vertical="center"/>
    </xf>
    <xf numFmtId="0" fontId="8" fillId="0" borderId="23" xfId="0" applyFont="1" applyBorder="1" applyAlignment="1">
      <alignment horizontal="center"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0" fillId="5" borderId="3" xfId="0" applyFill="1" applyBorder="1" applyAlignment="1" applyProtection="1">
      <alignment horizontal="left"/>
      <protection locked="0"/>
    </xf>
    <xf numFmtId="0" fontId="0" fillId="5" borderId="4" xfId="0" applyFill="1" applyBorder="1" applyAlignment="1" applyProtection="1">
      <alignment horizontal="left"/>
      <protection locked="0"/>
    </xf>
    <xf numFmtId="0" fontId="1" fillId="0" borderId="18" xfId="0" applyFont="1" applyBorder="1" applyAlignment="1">
      <alignment horizontal="center" vertical="center"/>
    </xf>
    <xf numFmtId="0" fontId="0" fillId="5" borderId="17" xfId="0" applyFill="1" applyBorder="1" applyAlignment="1" applyProtection="1">
      <alignment horizontal="center" vertical="center"/>
      <protection locked="0"/>
    </xf>
    <xf numFmtId="49" fontId="0" fillId="0" borderId="29" xfId="0" applyNumberFormat="1" applyBorder="1" applyAlignment="1">
      <alignment horizontal="center" vertical="center"/>
    </xf>
    <xf numFmtId="0" fontId="12" fillId="11" borderId="11" xfId="0" applyFont="1" applyFill="1" applyBorder="1" applyAlignment="1">
      <alignment horizontal="center" vertical="center"/>
    </xf>
    <xf numFmtId="0" fontId="12" fillId="11" borderId="12" xfId="0" applyFont="1" applyFill="1" applyBorder="1" applyAlignment="1">
      <alignment horizontal="center" vertical="center"/>
    </xf>
    <xf numFmtId="0" fontId="12" fillId="11" borderId="22" xfId="0" applyFont="1" applyFill="1" applyBorder="1" applyAlignment="1">
      <alignment horizontal="center" vertical="center"/>
    </xf>
    <xf numFmtId="0" fontId="23" fillId="5" borderId="3" xfId="4" applyFill="1" applyBorder="1" applyAlignment="1" applyProtection="1">
      <alignment horizontal="center" vertical="center"/>
      <protection locked="0"/>
    </xf>
    <xf numFmtId="2" fontId="0" fillId="0" borderId="6" xfId="0" applyNumberFormat="1" applyBorder="1" applyAlignment="1">
      <alignment horizontal="center" vertical="center" wrapText="1"/>
    </xf>
    <xf numFmtId="2" fontId="0" fillId="0" borderId="7" xfId="0" applyNumberFormat="1" applyBorder="1" applyAlignment="1">
      <alignment horizontal="center" vertical="center" wrapText="1"/>
    </xf>
    <xf numFmtId="2" fontId="0" fillId="0" borderId="8" xfId="0" applyNumberFormat="1"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164" fontId="14" fillId="8" borderId="36" xfId="0" applyNumberFormat="1" applyFont="1" applyFill="1" applyBorder="1" applyAlignment="1">
      <alignment horizontal="center" vertical="center"/>
    </xf>
  </cellXfs>
  <cellStyles count="5">
    <cellStyle name="40% - Accent6" xfId="3" builtinId="51"/>
    <cellStyle name="Currency" xfId="1" builtinId="4"/>
    <cellStyle name="Currency 2" xfId="2" xr:uid="{3707DE51-E181-49A2-8A25-0D4B83CAEC8D}"/>
    <cellStyle name="Hyperlink" xfId="4" builtinId="8"/>
    <cellStyle name="Normal" xfId="0" builtinId="0"/>
  </cellStyles>
  <dxfs count="0"/>
  <tableStyles count="0" defaultTableStyle="TableStyleMedium9" defaultPivotStyle="PivotStyleLight16"/>
  <colors>
    <mruColors>
      <color rgb="FFFFFF71"/>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600075</xdr:colOff>
      <xdr:row>24</xdr:row>
      <xdr:rowOff>123825</xdr:rowOff>
    </xdr:from>
    <xdr:to>
      <xdr:col>13</xdr:col>
      <xdr:colOff>190500</xdr:colOff>
      <xdr:row>24</xdr:row>
      <xdr:rowOff>123825</xdr:rowOff>
    </xdr:to>
    <xdr:cxnSp macro="">
      <xdr:nvCxnSpPr>
        <xdr:cNvPr id="2" name="Straight Arrow Connector 1">
          <a:extLst>
            <a:ext uri="{FF2B5EF4-FFF2-40B4-BE49-F238E27FC236}">
              <a16:creationId xmlns:a16="http://schemas.microsoft.com/office/drawing/2014/main" id="{4C9EC678-2187-4C32-9447-508E7C0880C2}"/>
            </a:ext>
          </a:extLst>
        </xdr:cNvPr>
        <xdr:cNvCxnSpPr/>
      </xdr:nvCxnSpPr>
      <xdr:spPr>
        <a:xfrm>
          <a:off x="3686175" y="5857875"/>
          <a:ext cx="5114925" cy="0"/>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8557-13D6-4115-AAD6-C5884E8C615C}">
  <dimension ref="A1:B13"/>
  <sheetViews>
    <sheetView tabSelected="1" workbookViewId="0">
      <selection activeCell="B1" sqref="B1"/>
    </sheetView>
  </sheetViews>
  <sheetFormatPr defaultRowHeight="15" x14ac:dyDescent="0.25"/>
  <cols>
    <col min="2" max="2" width="204.85546875" customWidth="1"/>
  </cols>
  <sheetData>
    <row r="1" spans="1:2" ht="21" x14ac:dyDescent="0.35">
      <c r="A1" s="8"/>
      <c r="B1" s="76" t="s">
        <v>58</v>
      </c>
    </row>
    <row r="2" spans="1:2" ht="34.5" x14ac:dyDescent="0.3">
      <c r="A2" s="77">
        <f>ROW()-1</f>
        <v>1</v>
      </c>
      <c r="B2" s="78" t="s">
        <v>59</v>
      </c>
    </row>
    <row r="3" spans="1:2" ht="17.25" x14ac:dyDescent="0.3">
      <c r="A3" s="77">
        <f t="shared" ref="A3:A13" si="0">ROW()-1</f>
        <v>2</v>
      </c>
      <c r="B3" s="79" t="s">
        <v>51</v>
      </c>
    </row>
    <row r="4" spans="1:2" ht="17.25" x14ac:dyDescent="0.3">
      <c r="A4" s="77">
        <f t="shared" si="0"/>
        <v>3</v>
      </c>
      <c r="B4" s="79" t="s">
        <v>60</v>
      </c>
    </row>
    <row r="5" spans="1:2" ht="17.25" x14ac:dyDescent="0.3">
      <c r="A5" s="77">
        <f t="shared" si="0"/>
        <v>4</v>
      </c>
      <c r="B5" s="78" t="s">
        <v>52</v>
      </c>
    </row>
    <row r="6" spans="1:2" ht="17.25" x14ac:dyDescent="0.3">
      <c r="A6" s="77">
        <f t="shared" si="0"/>
        <v>5</v>
      </c>
      <c r="B6" s="79" t="s">
        <v>61</v>
      </c>
    </row>
    <row r="7" spans="1:2" ht="69" x14ac:dyDescent="0.3">
      <c r="A7" s="77">
        <f t="shared" si="0"/>
        <v>6</v>
      </c>
      <c r="B7" s="78" t="s">
        <v>54</v>
      </c>
    </row>
    <row r="8" spans="1:2" ht="69" x14ac:dyDescent="0.3">
      <c r="A8" s="77">
        <f t="shared" si="0"/>
        <v>7</v>
      </c>
      <c r="B8" s="78" t="s">
        <v>68</v>
      </c>
    </row>
    <row r="9" spans="1:2" ht="17.25" x14ac:dyDescent="0.3">
      <c r="A9" s="77">
        <f>ROW()-1</f>
        <v>8</v>
      </c>
      <c r="B9" s="78" t="s">
        <v>62</v>
      </c>
    </row>
    <row r="10" spans="1:2" ht="51.75" x14ac:dyDescent="0.3">
      <c r="A10" s="77">
        <f t="shared" si="0"/>
        <v>9</v>
      </c>
      <c r="B10" s="78" t="s">
        <v>55</v>
      </c>
    </row>
    <row r="11" spans="1:2" ht="17.25" x14ac:dyDescent="0.3">
      <c r="A11" s="77">
        <f t="shared" si="0"/>
        <v>10</v>
      </c>
      <c r="B11" s="78" t="s">
        <v>53</v>
      </c>
    </row>
    <row r="12" spans="1:2" ht="17.25" x14ac:dyDescent="0.3">
      <c r="A12" s="77">
        <f t="shared" si="0"/>
        <v>11</v>
      </c>
      <c r="B12" s="78" t="s">
        <v>63</v>
      </c>
    </row>
    <row r="13" spans="1:2" ht="34.5" x14ac:dyDescent="0.3">
      <c r="A13" s="77">
        <f t="shared" si="0"/>
        <v>12</v>
      </c>
      <c r="B13" s="78" t="s">
        <v>64</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01"/>
  <sheetViews>
    <sheetView workbookViewId="0">
      <selection activeCell="B8" sqref="B8:G8"/>
    </sheetView>
  </sheetViews>
  <sheetFormatPr defaultRowHeight="15" x14ac:dyDescent="0.25"/>
  <cols>
    <col min="1" max="1" width="9.7109375" customWidth="1"/>
    <col min="6" max="7" width="11.5703125" customWidth="1"/>
    <col min="10" max="10" width="14.85546875" customWidth="1"/>
    <col min="12" max="12" width="12" customWidth="1"/>
    <col min="13" max="14" width="12.140625" customWidth="1"/>
    <col min="15" max="15" width="10.5703125" bestFit="1" customWidth="1"/>
    <col min="16" max="16" width="21.42578125" customWidth="1"/>
    <col min="17" max="17" width="15.140625" style="73" customWidth="1"/>
    <col min="18" max="18" width="16.7109375" customWidth="1"/>
  </cols>
  <sheetData>
    <row r="1" spans="1:18" s="2" customFormat="1" ht="24" thickBot="1" x14ac:dyDescent="0.4">
      <c r="A1" s="1" t="s">
        <v>65</v>
      </c>
      <c r="E1" s="1">
        <f>YEAR</f>
        <v>2023</v>
      </c>
      <c r="G1" s="1" t="s">
        <v>1</v>
      </c>
      <c r="Q1" s="127" t="s">
        <v>46</v>
      </c>
      <c r="R1" s="127"/>
    </row>
    <row r="2" spans="1:18" ht="25.5" customHeight="1" thickBot="1" x14ac:dyDescent="0.3">
      <c r="A2" s="7" t="s">
        <v>57</v>
      </c>
      <c r="Q2" s="63" t="s">
        <v>47</v>
      </c>
      <c r="R2" s="64" t="s">
        <v>48</v>
      </c>
    </row>
    <row r="3" spans="1:18" x14ac:dyDescent="0.25">
      <c r="Q3" s="65"/>
      <c r="R3" s="68" t="str">
        <f t="shared" ref="R3:R66" si="0">IF(ISBLANK(Q3),"",VALUE(RIGHT(Q3,4))/100)</f>
        <v/>
      </c>
    </row>
    <row r="4" spans="1:18" ht="18.75" x14ac:dyDescent="0.3">
      <c r="A4" s="91" t="s">
        <v>66</v>
      </c>
      <c r="E4" s="4"/>
      <c r="F4" s="3"/>
      <c r="Q4" s="66"/>
      <c r="R4" s="68" t="str">
        <f t="shared" si="0"/>
        <v/>
      </c>
    </row>
    <row r="5" spans="1:18" ht="15.75" thickBot="1" x14ac:dyDescent="0.3">
      <c r="Q5" s="67"/>
      <c r="R5" s="68" t="str">
        <f t="shared" si="0"/>
        <v/>
      </c>
    </row>
    <row r="6" spans="1:18" ht="19.5" customHeight="1" thickBot="1" x14ac:dyDescent="0.3">
      <c r="A6" s="115" t="s">
        <v>24</v>
      </c>
      <c r="B6" s="116"/>
      <c r="C6" s="116"/>
      <c r="D6" s="116"/>
      <c r="E6" s="116"/>
      <c r="F6" s="116"/>
      <c r="G6" s="117"/>
      <c r="I6" s="92" t="s">
        <v>36</v>
      </c>
      <c r="J6" s="93"/>
      <c r="K6" s="93"/>
      <c r="L6" s="93"/>
      <c r="M6" s="93"/>
      <c r="N6" s="93"/>
      <c r="O6" s="94"/>
      <c r="Q6" s="67"/>
      <c r="R6" s="68" t="str">
        <f t="shared" si="0"/>
        <v/>
      </c>
    </row>
    <row r="7" spans="1:18" ht="19.5" customHeight="1" x14ac:dyDescent="0.3">
      <c r="A7" s="25"/>
      <c r="B7" s="84"/>
      <c r="C7" s="84"/>
      <c r="D7" s="84"/>
      <c r="E7" s="84"/>
      <c r="F7" s="84"/>
      <c r="G7" s="56"/>
      <c r="I7" s="29"/>
      <c r="J7" s="12"/>
      <c r="K7" s="12"/>
      <c r="L7" s="12"/>
      <c r="M7" s="12"/>
      <c r="N7" s="38" t="s">
        <v>16</v>
      </c>
      <c r="O7" s="39" t="s">
        <v>27</v>
      </c>
      <c r="Q7" s="67"/>
      <c r="R7" s="68" t="str">
        <f t="shared" si="0"/>
        <v/>
      </c>
    </row>
    <row r="8" spans="1:18" ht="19.5" customHeight="1" x14ac:dyDescent="0.25">
      <c r="A8" s="27" t="s">
        <v>25</v>
      </c>
      <c r="B8" s="112"/>
      <c r="C8" s="113"/>
      <c r="D8" s="113"/>
      <c r="E8" s="113"/>
      <c r="F8" s="113"/>
      <c r="G8" s="114"/>
      <c r="I8" s="40"/>
      <c r="J8" s="41"/>
      <c r="K8" s="41"/>
      <c r="L8" s="42" t="s">
        <v>28</v>
      </c>
      <c r="M8" s="43"/>
      <c r="N8" s="44"/>
      <c r="O8" s="45" t="str">
        <f>IF(AND(N8=2,M8&gt;0),VLOOKUP(M8,Data!$A$11:$R$67,18,1),IF(AND(N8=1,M8&gt;0),VLOOKUP(M8,Data!$A$81:$AL$147,38,1),""))</f>
        <v/>
      </c>
      <c r="Q8" s="67"/>
      <c r="R8" s="68" t="str">
        <f t="shared" si="0"/>
        <v/>
      </c>
    </row>
    <row r="9" spans="1:18" ht="19.5" customHeight="1" x14ac:dyDescent="0.25">
      <c r="A9" s="26"/>
      <c r="B9" s="8"/>
      <c r="C9" s="8"/>
      <c r="D9" s="8"/>
      <c r="E9" s="8"/>
      <c r="F9" s="8"/>
      <c r="G9" s="56"/>
      <c r="I9" s="40"/>
      <c r="J9" s="83"/>
      <c r="K9" s="83"/>
      <c r="L9" s="42" t="s">
        <v>29</v>
      </c>
      <c r="M9" s="43"/>
      <c r="N9" s="44"/>
      <c r="O9" s="45" t="str">
        <f>IF(AND(N9=2,M9&gt;0),VLOOKUP(M9,Data!$A$11:$R$67,18,1),IF(AND(N9=1,M9&gt;0),VLOOKUP(M9,Data!$A$81:$AL$147,38,1),""))</f>
        <v/>
      </c>
      <c r="Q9" s="67"/>
      <c r="R9" s="68" t="str">
        <f t="shared" si="0"/>
        <v/>
      </c>
    </row>
    <row r="10" spans="1:18" ht="19.5" customHeight="1" x14ac:dyDescent="0.25">
      <c r="A10" s="35"/>
      <c r="B10" s="96" t="s">
        <v>26</v>
      </c>
      <c r="C10" s="96"/>
      <c r="D10" s="96"/>
      <c r="E10" s="96"/>
      <c r="F10" s="118"/>
      <c r="G10" s="86"/>
      <c r="I10" s="40"/>
      <c r="J10" s="83"/>
      <c r="K10" s="83"/>
      <c r="L10" s="42" t="s">
        <v>30</v>
      </c>
      <c r="M10" s="43"/>
      <c r="N10" s="44"/>
      <c r="O10" s="45" t="str">
        <f>IF(AND(N10=2,M10&gt;0),VLOOKUP(M10,Data!$A$11:$R$67,18,1),IF(AND(N10=1,M10&gt;0),VLOOKUP(M10,Data!$A$81:$AL$147,38,1),""))</f>
        <v/>
      </c>
      <c r="Q10" s="67"/>
      <c r="R10" s="68" t="str">
        <f t="shared" si="0"/>
        <v/>
      </c>
    </row>
    <row r="11" spans="1:18" ht="19.5" customHeight="1" x14ac:dyDescent="0.25">
      <c r="A11" s="28"/>
      <c r="B11" s="8"/>
      <c r="C11" s="85"/>
      <c r="D11" s="85"/>
      <c r="E11" s="85"/>
      <c r="F11" s="85"/>
      <c r="G11" s="56"/>
      <c r="I11" s="40"/>
      <c r="J11" s="41"/>
      <c r="K11" s="41"/>
      <c r="L11" s="42" t="s">
        <v>31</v>
      </c>
      <c r="M11" s="43"/>
      <c r="N11" s="44"/>
      <c r="O11" s="45" t="str">
        <f>IF(AND(N11=2,M11&gt;0),VLOOKUP(M11,Data!$A$11:$R$67,18,1),IF(AND(N11=1,M11&gt;0),VLOOKUP(M11,Data!$A$81:$AL$147,38,1),""))</f>
        <v/>
      </c>
      <c r="Q11" s="67"/>
      <c r="R11" s="68" t="str">
        <f t="shared" si="0"/>
        <v/>
      </c>
    </row>
    <row r="12" spans="1:18" ht="19.5" customHeight="1" x14ac:dyDescent="0.25">
      <c r="A12" s="29"/>
      <c r="B12" s="119" t="s">
        <v>7</v>
      </c>
      <c r="C12" s="119"/>
      <c r="D12" s="119"/>
      <c r="E12" s="119"/>
      <c r="F12" s="119"/>
      <c r="G12" s="120"/>
      <c r="I12" s="40"/>
      <c r="J12" s="41"/>
      <c r="K12" s="41"/>
      <c r="L12" s="42" t="s">
        <v>32</v>
      </c>
      <c r="M12" s="43"/>
      <c r="N12" s="44"/>
      <c r="O12" s="45" t="str">
        <f>IF(AND(N12=2,M12&gt;0),VLOOKUP(M12,Data!$A$11:$R$67,18,1),IF(AND(N12=1,M12&gt;0),VLOOKUP(M12,Data!$A$81:$AL$147,38,1),""))</f>
        <v/>
      </c>
      <c r="Q12" s="67"/>
      <c r="R12" s="68" t="str">
        <f t="shared" si="0"/>
        <v/>
      </c>
    </row>
    <row r="13" spans="1:18" ht="19.5" customHeight="1" x14ac:dyDescent="0.25">
      <c r="A13" s="30" t="s">
        <v>4</v>
      </c>
      <c r="B13" s="112"/>
      <c r="C13" s="113"/>
      <c r="D13" s="113"/>
      <c r="E13" s="113"/>
      <c r="F13" s="113"/>
      <c r="G13" s="114"/>
      <c r="I13" s="95" t="s">
        <v>33</v>
      </c>
      <c r="J13" s="96"/>
      <c r="K13" s="96"/>
      <c r="L13" s="96"/>
      <c r="M13" s="96"/>
      <c r="N13" s="97"/>
      <c r="O13" s="46">
        <f>SUM(O8:O12)</f>
        <v>0</v>
      </c>
      <c r="Q13" s="67"/>
      <c r="R13" s="68" t="str">
        <f t="shared" si="0"/>
        <v/>
      </c>
    </row>
    <row r="14" spans="1:18" ht="19.5" customHeight="1" x14ac:dyDescent="0.25">
      <c r="A14" s="30" t="s">
        <v>5</v>
      </c>
      <c r="B14" s="101"/>
      <c r="C14" s="101"/>
      <c r="D14" s="101"/>
      <c r="E14" s="101"/>
      <c r="F14" s="101"/>
      <c r="G14" s="102"/>
      <c r="I14" s="98" t="s">
        <v>34</v>
      </c>
      <c r="J14" s="99"/>
      <c r="K14" s="99"/>
      <c r="L14" s="99"/>
      <c r="M14" s="99"/>
      <c r="N14" s="99"/>
      <c r="O14" s="100"/>
      <c r="Q14" s="67"/>
      <c r="R14" s="68" t="str">
        <f t="shared" si="0"/>
        <v/>
      </c>
    </row>
    <row r="15" spans="1:18" ht="19.5" customHeight="1" x14ac:dyDescent="0.25">
      <c r="A15" s="30" t="s">
        <v>8</v>
      </c>
      <c r="B15" s="103"/>
      <c r="C15" s="103"/>
      <c r="D15" s="103"/>
      <c r="E15" s="103"/>
      <c r="F15" s="103"/>
      <c r="G15" s="104"/>
      <c r="I15" s="95" t="s">
        <v>35</v>
      </c>
      <c r="J15" s="96"/>
      <c r="K15" s="96"/>
      <c r="L15" s="96"/>
      <c r="M15" s="96"/>
      <c r="N15" s="97"/>
      <c r="O15" s="138">
        <f>IF(O13&gt;0,SUM($R$3:$R$402),0)</f>
        <v>0</v>
      </c>
      <c r="Q15" s="67"/>
      <c r="R15" s="68" t="str">
        <f t="shared" si="0"/>
        <v/>
      </c>
    </row>
    <row r="16" spans="1:18" ht="19.5" customHeight="1" x14ac:dyDescent="0.25">
      <c r="A16" s="31" t="s">
        <v>6</v>
      </c>
      <c r="B16" s="105"/>
      <c r="C16" s="105"/>
      <c r="D16" s="105"/>
      <c r="E16" s="105"/>
      <c r="F16" s="105"/>
      <c r="G16" s="106"/>
      <c r="I16" s="98" t="s">
        <v>56</v>
      </c>
      <c r="J16" s="99"/>
      <c r="K16" s="99"/>
      <c r="L16" s="99"/>
      <c r="M16" s="99"/>
      <c r="N16" s="99"/>
      <c r="O16" s="100"/>
      <c r="Q16" s="67"/>
      <c r="R16" s="68" t="str">
        <f t="shared" si="0"/>
        <v/>
      </c>
    </row>
    <row r="17" spans="1:18" ht="19.5" customHeight="1" thickBot="1" x14ac:dyDescent="0.3">
      <c r="A17" s="32"/>
      <c r="B17" s="33"/>
      <c r="C17" s="33"/>
      <c r="D17" s="33"/>
      <c r="E17" s="33"/>
      <c r="F17" s="33"/>
      <c r="G17" s="62"/>
      <c r="I17" s="36" t="str">
        <f>IF(OR(AND(M8&gt;60,N8=2),AND(M9&gt;60,N9=2),AND(M10&gt;60,N10=2),AND(M11&gt;60,N11=2),AND(M12&gt;60,N12=2),AND(M8&gt;70,N8=1),AND(M9&gt;70,N9=1),AND(M10&gt;70,N10=1),AND(M11&gt;70,N11=1),AND(M12&gt;70,N12=1)),"WARNING: THE CAPACITY OF THIS WORKSHEETHAS BEEN EXCEEDED.  SEE SECTION 6 OF THE INSTRUCTIONS.","")</f>
        <v/>
      </c>
      <c r="J17" s="33"/>
      <c r="K17" s="33"/>
      <c r="L17" s="33"/>
      <c r="M17" s="33"/>
      <c r="N17" s="33"/>
      <c r="O17" s="47"/>
      <c r="Q17" s="67"/>
      <c r="R17" s="68" t="str">
        <f t="shared" si="0"/>
        <v/>
      </c>
    </row>
    <row r="18" spans="1:18" ht="15.75" thickBot="1" x14ac:dyDescent="0.3">
      <c r="Q18" s="67"/>
      <c r="R18" s="68" t="str">
        <f t="shared" si="0"/>
        <v/>
      </c>
    </row>
    <row r="19" spans="1:18" ht="20.25" customHeight="1" thickBot="1" x14ac:dyDescent="0.3">
      <c r="A19" s="10"/>
      <c r="J19" s="128" t="s">
        <v>37</v>
      </c>
      <c r="K19" s="129"/>
      <c r="L19" s="129"/>
      <c r="M19" s="129"/>
      <c r="N19" s="129"/>
      <c r="O19" s="130"/>
      <c r="Q19" s="67"/>
      <c r="R19" s="68" t="str">
        <f t="shared" si="0"/>
        <v/>
      </c>
    </row>
    <row r="20" spans="1:18" ht="17.25" customHeight="1" x14ac:dyDescent="0.25">
      <c r="A20" s="80" t="str">
        <f>"Please email the following to the State Open Pairs Organiser at: "&amp;OrganiserEmail</f>
        <v>Please email the following to the State Open Pairs Organiser at: office@nswba.com.au</v>
      </c>
      <c r="B20" s="3"/>
      <c r="E20" s="3"/>
      <c r="F20" s="3"/>
      <c r="J20" s="40"/>
      <c r="O20" s="56"/>
      <c r="Q20" s="67"/>
      <c r="R20" s="68" t="str">
        <f t="shared" si="0"/>
        <v/>
      </c>
    </row>
    <row r="21" spans="1:18" ht="17.25" customHeight="1" x14ac:dyDescent="0.25">
      <c r="A21" s="82" t="s">
        <v>11</v>
      </c>
      <c r="J21" s="40"/>
      <c r="L21" s="57" t="s">
        <v>38</v>
      </c>
      <c r="M21" s="48">
        <f>O15</f>
        <v>0</v>
      </c>
      <c r="N21" s="57" t="str">
        <f>"@ $"&amp;MPCost&amp;"  = "</f>
        <v xml:space="preserve">@ $1.31  = </v>
      </c>
      <c r="O21" s="49">
        <f>M21*MPCost</f>
        <v>0</v>
      </c>
      <c r="Q21" s="67"/>
      <c r="R21" s="68" t="str">
        <f t="shared" si="0"/>
        <v/>
      </c>
    </row>
    <row r="22" spans="1:18" ht="17.25" customHeight="1" x14ac:dyDescent="0.25">
      <c r="A22" s="82" t="s">
        <v>12</v>
      </c>
      <c r="J22" s="58"/>
      <c r="K22" s="8"/>
      <c r="L22" s="57" t="s">
        <v>42</v>
      </c>
      <c r="M22" s="43"/>
      <c r="N22" s="57" t="str">
        <f>"@ $"&amp;EntryFee&amp;"  = "</f>
        <v xml:space="preserve">@ $120  = </v>
      </c>
      <c r="O22" s="50">
        <f>M22*EntryFee</f>
        <v>0</v>
      </c>
      <c r="Q22" s="67"/>
      <c r="R22" s="68" t="str">
        <f t="shared" si="0"/>
        <v/>
      </c>
    </row>
    <row r="23" spans="1:18" s="11" customFormat="1" ht="17.25" customHeight="1" x14ac:dyDescent="0.25">
      <c r="A23" s="82" t="s">
        <v>0</v>
      </c>
      <c r="J23" s="35"/>
      <c r="K23" s="8"/>
      <c r="M23"/>
      <c r="N23" s="57" t="s">
        <v>50</v>
      </c>
      <c r="O23" s="50">
        <f>IF(I30=0,0,IF(AND(I30&gt;0,O21&gt;30),-30,-O21))</f>
        <v>0</v>
      </c>
      <c r="P23"/>
      <c r="Q23" s="67"/>
      <c r="R23" s="68" t="str">
        <f t="shared" si="0"/>
        <v/>
      </c>
    </row>
    <row r="24" spans="1:18" ht="17.25" customHeight="1" thickBot="1" x14ac:dyDescent="0.3">
      <c r="A24" s="82" t="s">
        <v>9</v>
      </c>
      <c r="E24" s="3"/>
      <c r="F24" s="3"/>
      <c r="J24" s="75" t="str">
        <f>IF(AND(I30=0,O21&gt;0,O21&lt;=30),"THE NSWBA WILL PAY THE MP CHARGE IF YOU SEND A PAIR TO THE STATE FINAL",IF(AND(I30=0,O21&gt;30),"THE NSWBA WILL DISCOUNT THE MP CHARGE BY $30 IF YOU SEND A PAIR TO THE STATE FINAL",""))</f>
        <v/>
      </c>
      <c r="O24" s="56"/>
      <c r="Q24" s="67"/>
      <c r="R24" s="68" t="str">
        <f t="shared" si="0"/>
        <v/>
      </c>
    </row>
    <row r="25" spans="1:18" ht="17.25" customHeight="1" thickTop="1" thickBot="1" x14ac:dyDescent="0.3">
      <c r="A25" s="81" t="s">
        <v>40</v>
      </c>
      <c r="B25" s="3"/>
      <c r="C25" s="3"/>
      <c r="D25" s="3"/>
      <c r="J25" s="32"/>
      <c r="K25" s="33"/>
      <c r="L25" s="33"/>
      <c r="M25" s="33"/>
      <c r="N25" s="51" t="s">
        <v>39</v>
      </c>
      <c r="O25" s="52">
        <f>SUM(O21:O23)</f>
        <v>0</v>
      </c>
      <c r="Q25" s="67"/>
      <c r="R25" s="68" t="str">
        <f t="shared" si="0"/>
        <v/>
      </c>
    </row>
    <row r="26" spans="1:18" ht="17.25" customHeight="1" x14ac:dyDescent="0.25">
      <c r="A26" s="81" t="s">
        <v>41</v>
      </c>
      <c r="B26" s="13"/>
      <c r="C26" s="13"/>
      <c r="D26" s="13"/>
      <c r="E26" s="13"/>
      <c r="F26" s="13"/>
      <c r="G26" s="13"/>
      <c r="H26" s="13"/>
      <c r="I26" s="13"/>
      <c r="Q26" s="67"/>
      <c r="R26" s="68" t="str">
        <f t="shared" si="0"/>
        <v/>
      </c>
    </row>
    <row r="27" spans="1:18" ht="18" customHeight="1" thickBot="1" x14ac:dyDescent="0.3">
      <c r="A27" s="9"/>
      <c r="B27" s="9"/>
      <c r="C27" s="9"/>
      <c r="D27" s="9"/>
      <c r="E27" s="9"/>
      <c r="F27" s="8"/>
      <c r="G27" s="8"/>
      <c r="H27" s="8"/>
      <c r="I27" s="8"/>
      <c r="J27" s="8"/>
      <c r="K27" s="8"/>
      <c r="L27" s="8"/>
      <c r="M27" s="8"/>
      <c r="N27" s="8"/>
      <c r="Q27" s="67"/>
      <c r="R27" s="68" t="str">
        <f t="shared" si="0"/>
        <v/>
      </c>
    </row>
    <row r="28" spans="1:18" ht="19.5" customHeight="1" thickBot="1" x14ac:dyDescent="0.3">
      <c r="A28" s="109" t="s">
        <v>45</v>
      </c>
      <c r="B28" s="110"/>
      <c r="C28" s="110"/>
      <c r="D28" s="110"/>
      <c r="E28" s="110"/>
      <c r="F28" s="110"/>
      <c r="G28" s="110"/>
      <c r="H28" s="110"/>
      <c r="I28" s="110"/>
      <c r="J28" s="110"/>
      <c r="K28" s="110"/>
      <c r="L28" s="110"/>
      <c r="M28" s="110"/>
      <c r="N28" s="111"/>
      <c r="Q28" s="67"/>
      <c r="R28" s="68" t="str">
        <f t="shared" si="0"/>
        <v/>
      </c>
    </row>
    <row r="29" spans="1:18" ht="16.5" customHeight="1" x14ac:dyDescent="0.25">
      <c r="A29" s="34"/>
      <c r="N29" s="56"/>
      <c r="Q29" s="67"/>
      <c r="R29" s="68" t="str">
        <f t="shared" si="0"/>
        <v/>
      </c>
    </row>
    <row r="30" spans="1:18" ht="16.5" customHeight="1" x14ac:dyDescent="0.25">
      <c r="A30" s="35"/>
      <c r="E30" s="3"/>
      <c r="F30" s="3"/>
      <c r="H30" s="88" t="s">
        <v>44</v>
      </c>
      <c r="I30" s="87">
        <f>M22</f>
        <v>0</v>
      </c>
      <c r="J30" s="89" t="str">
        <f>IF(COUNTA(B33:C43,I33:J43)/2=I30,""," THE NUMBER OF PAIRS PROGRESSING DOES NOT AGREE WITH THE PAIRS LISTED.")</f>
        <v/>
      </c>
      <c r="N30" s="56"/>
      <c r="Q30" s="67"/>
      <c r="R30" s="68" t="str">
        <f t="shared" si="0"/>
        <v/>
      </c>
    </row>
    <row r="31" spans="1:18" x14ac:dyDescent="0.25">
      <c r="A31" s="34"/>
      <c r="N31" s="56"/>
      <c r="Q31" s="67"/>
      <c r="R31" s="68" t="str">
        <f t="shared" si="0"/>
        <v/>
      </c>
    </row>
    <row r="32" spans="1:18" x14ac:dyDescent="0.25">
      <c r="A32" s="59" t="s">
        <v>10</v>
      </c>
      <c r="B32" s="121" t="s">
        <v>2</v>
      </c>
      <c r="C32" s="121"/>
      <c r="D32" s="121" t="s">
        <v>3</v>
      </c>
      <c r="E32" s="121"/>
      <c r="F32" s="3" t="s">
        <v>13</v>
      </c>
      <c r="H32" s="90" t="s">
        <v>10</v>
      </c>
      <c r="I32" s="121" t="s">
        <v>2</v>
      </c>
      <c r="J32" s="121"/>
      <c r="K32" s="121" t="s">
        <v>3</v>
      </c>
      <c r="L32" s="121"/>
      <c r="M32" s="60" t="s">
        <v>13</v>
      </c>
      <c r="N32" s="56"/>
      <c r="Q32" s="67"/>
      <c r="R32" s="68" t="str">
        <f t="shared" si="0"/>
        <v/>
      </c>
    </row>
    <row r="33" spans="1:18" x14ac:dyDescent="0.25">
      <c r="A33" s="125">
        <v>1</v>
      </c>
      <c r="B33" s="123"/>
      <c r="C33" s="124"/>
      <c r="D33" s="123"/>
      <c r="E33" s="124"/>
      <c r="F33" s="107"/>
      <c r="G33" s="108"/>
      <c r="H33" s="122">
        <v>5</v>
      </c>
      <c r="I33" s="123"/>
      <c r="J33" s="124"/>
      <c r="K33" s="123"/>
      <c r="L33" s="124"/>
      <c r="M33" s="131"/>
      <c r="N33" s="126"/>
      <c r="Q33" s="67"/>
      <c r="R33" s="68" t="str">
        <f t="shared" si="0"/>
        <v/>
      </c>
    </row>
    <row r="34" spans="1:18" x14ac:dyDescent="0.25">
      <c r="A34" s="125"/>
      <c r="B34" s="123"/>
      <c r="C34" s="124"/>
      <c r="D34" s="123"/>
      <c r="E34" s="124"/>
      <c r="F34" s="107"/>
      <c r="G34" s="108"/>
      <c r="H34" s="122"/>
      <c r="I34" s="123"/>
      <c r="J34" s="124"/>
      <c r="K34" s="123"/>
      <c r="L34" s="124"/>
      <c r="M34" s="107"/>
      <c r="N34" s="126"/>
      <c r="Q34" s="67"/>
      <c r="R34" s="68" t="str">
        <f t="shared" si="0"/>
        <v/>
      </c>
    </row>
    <row r="35" spans="1:18" x14ac:dyDescent="0.25">
      <c r="A35" s="34"/>
      <c r="B35" s="6"/>
      <c r="C35" s="6"/>
      <c r="D35" s="6"/>
      <c r="E35" s="6"/>
      <c r="N35" s="56"/>
      <c r="Q35" s="67"/>
      <c r="R35" s="68" t="str">
        <f t="shared" si="0"/>
        <v/>
      </c>
    </row>
    <row r="36" spans="1:18" x14ac:dyDescent="0.25">
      <c r="A36" s="125">
        <v>2</v>
      </c>
      <c r="B36" s="123"/>
      <c r="C36" s="124"/>
      <c r="D36" s="123"/>
      <c r="E36" s="124"/>
      <c r="F36" s="107"/>
      <c r="G36" s="108"/>
      <c r="H36" s="122">
        <v>6</v>
      </c>
      <c r="I36" s="123"/>
      <c r="J36" s="124"/>
      <c r="K36" s="123"/>
      <c r="L36" s="124"/>
      <c r="M36" s="107"/>
      <c r="N36" s="126"/>
      <c r="Q36" s="67"/>
      <c r="R36" s="68" t="str">
        <f t="shared" si="0"/>
        <v/>
      </c>
    </row>
    <row r="37" spans="1:18" x14ac:dyDescent="0.25">
      <c r="A37" s="125"/>
      <c r="B37" s="123"/>
      <c r="C37" s="124"/>
      <c r="D37" s="123"/>
      <c r="E37" s="124"/>
      <c r="F37" s="107"/>
      <c r="G37" s="108"/>
      <c r="H37" s="122"/>
      <c r="I37" s="123"/>
      <c r="J37" s="124"/>
      <c r="K37" s="123"/>
      <c r="L37" s="124"/>
      <c r="M37" s="107"/>
      <c r="N37" s="126"/>
      <c r="Q37" s="67"/>
      <c r="R37" s="68" t="str">
        <f t="shared" si="0"/>
        <v/>
      </c>
    </row>
    <row r="38" spans="1:18" x14ac:dyDescent="0.25">
      <c r="A38" s="35"/>
      <c r="N38" s="56"/>
      <c r="Q38" s="67"/>
      <c r="R38" s="68" t="str">
        <f t="shared" si="0"/>
        <v/>
      </c>
    </row>
    <row r="39" spans="1:18" x14ac:dyDescent="0.25">
      <c r="A39" s="125">
        <v>3</v>
      </c>
      <c r="B39" s="123"/>
      <c r="C39" s="124"/>
      <c r="D39" s="123"/>
      <c r="E39" s="124"/>
      <c r="F39" s="107"/>
      <c r="G39" s="108"/>
      <c r="H39" s="122">
        <v>7</v>
      </c>
      <c r="I39" s="123"/>
      <c r="J39" s="124"/>
      <c r="K39" s="123"/>
      <c r="L39" s="124"/>
      <c r="M39" s="107"/>
      <c r="N39" s="126"/>
      <c r="Q39" s="67"/>
      <c r="R39" s="68" t="str">
        <f t="shared" si="0"/>
        <v/>
      </c>
    </row>
    <row r="40" spans="1:18" x14ac:dyDescent="0.25">
      <c r="A40" s="125"/>
      <c r="B40" s="123"/>
      <c r="C40" s="124"/>
      <c r="D40" s="123"/>
      <c r="E40" s="124"/>
      <c r="F40" s="107"/>
      <c r="G40" s="108"/>
      <c r="H40" s="122"/>
      <c r="I40" s="123"/>
      <c r="J40" s="124"/>
      <c r="K40" s="123"/>
      <c r="L40" s="124"/>
      <c r="M40" s="107"/>
      <c r="N40" s="126"/>
      <c r="Q40" s="67"/>
      <c r="R40" s="68" t="str">
        <f t="shared" si="0"/>
        <v/>
      </c>
    </row>
    <row r="41" spans="1:18" x14ac:dyDescent="0.25">
      <c r="A41" s="35"/>
      <c r="N41" s="56"/>
      <c r="Q41" s="67"/>
      <c r="R41" s="68" t="str">
        <f t="shared" si="0"/>
        <v/>
      </c>
    </row>
    <row r="42" spans="1:18" x14ac:dyDescent="0.25">
      <c r="A42" s="125">
        <v>4</v>
      </c>
      <c r="B42" s="123"/>
      <c r="C42" s="124"/>
      <c r="D42" s="123"/>
      <c r="E42" s="124"/>
      <c r="F42" s="107"/>
      <c r="G42" s="108"/>
      <c r="H42" s="122">
        <v>8</v>
      </c>
      <c r="I42" s="123"/>
      <c r="J42" s="124"/>
      <c r="K42" s="123"/>
      <c r="L42" s="124"/>
      <c r="M42" s="107"/>
      <c r="N42" s="126"/>
      <c r="Q42" s="67"/>
      <c r="R42" s="68" t="str">
        <f t="shared" si="0"/>
        <v/>
      </c>
    </row>
    <row r="43" spans="1:18" x14ac:dyDescent="0.25">
      <c r="A43" s="125"/>
      <c r="B43" s="123"/>
      <c r="C43" s="124"/>
      <c r="D43" s="123"/>
      <c r="E43" s="124"/>
      <c r="F43" s="107"/>
      <c r="G43" s="108"/>
      <c r="H43" s="122"/>
      <c r="I43" s="123"/>
      <c r="J43" s="124"/>
      <c r="K43" s="123"/>
      <c r="L43" s="124"/>
      <c r="M43" s="107"/>
      <c r="N43" s="126"/>
      <c r="Q43" s="67"/>
      <c r="R43" s="68" t="str">
        <f t="shared" si="0"/>
        <v/>
      </c>
    </row>
    <row r="44" spans="1:18" ht="15.75" thickBot="1" x14ac:dyDescent="0.3">
      <c r="A44" s="61"/>
      <c r="B44" s="37"/>
      <c r="C44" s="37"/>
      <c r="D44" s="37"/>
      <c r="E44" s="37"/>
      <c r="F44" s="37"/>
      <c r="G44" s="37"/>
      <c r="H44" s="37"/>
      <c r="I44" s="37"/>
      <c r="J44" s="37"/>
      <c r="K44" s="37"/>
      <c r="L44" s="37"/>
      <c r="M44" s="37"/>
      <c r="N44" s="62"/>
      <c r="Q44" s="67"/>
      <c r="R44" s="68" t="str">
        <f t="shared" si="0"/>
        <v/>
      </c>
    </row>
    <row r="45" spans="1:18" x14ac:dyDescent="0.25">
      <c r="Q45" s="67"/>
      <c r="R45" s="68" t="str">
        <f t="shared" si="0"/>
        <v/>
      </c>
    </row>
    <row r="46" spans="1:18" x14ac:dyDescent="0.25">
      <c r="Q46" s="67"/>
      <c r="R46" s="68" t="str">
        <f t="shared" si="0"/>
        <v/>
      </c>
    </row>
    <row r="47" spans="1:18" x14ac:dyDescent="0.25">
      <c r="Q47" s="67"/>
      <c r="R47" s="68" t="str">
        <f t="shared" si="0"/>
        <v/>
      </c>
    </row>
    <row r="48" spans="1:18" x14ac:dyDescent="0.25">
      <c r="Q48" s="67"/>
      <c r="R48" s="68" t="str">
        <f t="shared" si="0"/>
        <v/>
      </c>
    </row>
    <row r="49" spans="1:18" x14ac:dyDescent="0.25">
      <c r="Q49" s="67"/>
      <c r="R49" s="68" t="str">
        <f t="shared" si="0"/>
        <v/>
      </c>
    </row>
    <row r="50" spans="1:18" x14ac:dyDescent="0.25">
      <c r="A50" s="3"/>
      <c r="Q50" s="67"/>
      <c r="R50" s="68" t="str">
        <f t="shared" si="0"/>
        <v/>
      </c>
    </row>
    <row r="51" spans="1:18" x14ac:dyDescent="0.25">
      <c r="A51" s="3"/>
      <c r="M51" s="3"/>
      <c r="Q51" s="67"/>
      <c r="R51" s="68" t="str">
        <f t="shared" si="0"/>
        <v/>
      </c>
    </row>
    <row r="52" spans="1:18" x14ac:dyDescent="0.25">
      <c r="A52" s="3"/>
      <c r="Q52" s="67"/>
      <c r="R52" s="68" t="str">
        <f t="shared" si="0"/>
        <v/>
      </c>
    </row>
    <row r="53" spans="1:18" x14ac:dyDescent="0.25">
      <c r="M53" s="3"/>
      <c r="Q53" s="67"/>
      <c r="R53" s="68" t="str">
        <f t="shared" si="0"/>
        <v/>
      </c>
    </row>
    <row r="54" spans="1:18" x14ac:dyDescent="0.25">
      <c r="A54" s="3"/>
      <c r="C54" s="3"/>
      <c r="E54" s="3"/>
      <c r="F54" s="3"/>
      <c r="Q54" s="67"/>
      <c r="R54" s="68" t="str">
        <f t="shared" si="0"/>
        <v/>
      </c>
    </row>
    <row r="55" spans="1:18" x14ac:dyDescent="0.25">
      <c r="B55" s="3"/>
      <c r="C55" s="3"/>
      <c r="E55" s="3"/>
      <c r="F55" s="3"/>
      <c r="M55" s="3"/>
      <c r="Q55" s="67"/>
      <c r="R55" s="68" t="str">
        <f t="shared" si="0"/>
        <v/>
      </c>
    </row>
    <row r="56" spans="1:18" x14ac:dyDescent="0.25">
      <c r="A56" s="3"/>
      <c r="C56" s="3"/>
      <c r="E56" s="3"/>
      <c r="F56" s="3"/>
      <c r="Q56" s="67"/>
      <c r="R56" s="68" t="str">
        <f t="shared" si="0"/>
        <v/>
      </c>
    </row>
    <row r="57" spans="1:18" x14ac:dyDescent="0.25">
      <c r="Q57" s="67"/>
      <c r="R57" s="68" t="str">
        <f t="shared" si="0"/>
        <v/>
      </c>
    </row>
    <row r="58" spans="1:18" x14ac:dyDescent="0.25">
      <c r="B58" s="3"/>
      <c r="D58" s="3"/>
      <c r="F58" s="3"/>
      <c r="Q58" s="67"/>
      <c r="R58" s="68" t="str">
        <f t="shared" si="0"/>
        <v/>
      </c>
    </row>
    <row r="59" spans="1:18" x14ac:dyDescent="0.25">
      <c r="C59" s="3"/>
      <c r="D59" s="3"/>
      <c r="F59" s="3"/>
      <c r="N59" s="3"/>
      <c r="Q59" s="67"/>
      <c r="R59" s="68" t="str">
        <f t="shared" si="0"/>
        <v/>
      </c>
    </row>
    <row r="60" spans="1:18" x14ac:dyDescent="0.25">
      <c r="A60" s="3"/>
      <c r="Q60" s="67"/>
      <c r="R60" s="68" t="str">
        <f t="shared" si="0"/>
        <v/>
      </c>
    </row>
    <row r="61" spans="1:18" x14ac:dyDescent="0.25">
      <c r="B61" s="3"/>
      <c r="D61" s="3"/>
      <c r="F61" s="3"/>
      <c r="Q61" s="67"/>
      <c r="R61" s="68" t="str">
        <f t="shared" si="0"/>
        <v/>
      </c>
    </row>
    <row r="62" spans="1:18" x14ac:dyDescent="0.25">
      <c r="C62" s="3"/>
      <c r="D62" s="3"/>
      <c r="F62" s="3"/>
      <c r="N62" s="3"/>
      <c r="Q62" s="67"/>
      <c r="R62" s="68" t="str">
        <f t="shared" si="0"/>
        <v/>
      </c>
    </row>
    <row r="63" spans="1:18" x14ac:dyDescent="0.25">
      <c r="Q63" s="67"/>
      <c r="R63" s="68" t="str">
        <f t="shared" si="0"/>
        <v/>
      </c>
    </row>
    <row r="64" spans="1:18" x14ac:dyDescent="0.25">
      <c r="Q64" s="67"/>
      <c r="R64" s="68" t="str">
        <f t="shared" si="0"/>
        <v/>
      </c>
    </row>
    <row r="65" spans="17:18" x14ac:dyDescent="0.25">
      <c r="Q65" s="67"/>
      <c r="R65" s="68" t="str">
        <f t="shared" si="0"/>
        <v/>
      </c>
    </row>
    <row r="66" spans="17:18" x14ac:dyDescent="0.25">
      <c r="Q66" s="67"/>
      <c r="R66" s="68" t="str">
        <f t="shared" si="0"/>
        <v/>
      </c>
    </row>
    <row r="67" spans="17:18" x14ac:dyDescent="0.25">
      <c r="Q67" s="67"/>
      <c r="R67" s="68" t="str">
        <f t="shared" ref="R67:R130" si="1">IF(ISBLANK(Q67),"",VALUE(RIGHT(Q67,4))/100)</f>
        <v/>
      </c>
    </row>
    <row r="68" spans="17:18" x14ac:dyDescent="0.25">
      <c r="Q68" s="67"/>
      <c r="R68" s="68" t="str">
        <f t="shared" si="1"/>
        <v/>
      </c>
    </row>
    <row r="69" spans="17:18" x14ac:dyDescent="0.25">
      <c r="Q69" s="67"/>
      <c r="R69" s="68" t="str">
        <f t="shared" si="1"/>
        <v/>
      </c>
    </row>
    <row r="70" spans="17:18" x14ac:dyDescent="0.25">
      <c r="Q70" s="67"/>
      <c r="R70" s="68" t="str">
        <f t="shared" si="1"/>
        <v/>
      </c>
    </row>
    <row r="71" spans="17:18" x14ac:dyDescent="0.25">
      <c r="Q71" s="67"/>
      <c r="R71" s="68" t="str">
        <f t="shared" si="1"/>
        <v/>
      </c>
    </row>
    <row r="72" spans="17:18" x14ac:dyDescent="0.25">
      <c r="Q72" s="67"/>
      <c r="R72" s="68" t="str">
        <f t="shared" si="1"/>
        <v/>
      </c>
    </row>
    <row r="73" spans="17:18" x14ac:dyDescent="0.25">
      <c r="Q73" s="67"/>
      <c r="R73" s="68" t="str">
        <f t="shared" si="1"/>
        <v/>
      </c>
    </row>
    <row r="74" spans="17:18" x14ac:dyDescent="0.25">
      <c r="Q74" s="67"/>
      <c r="R74" s="68" t="str">
        <f t="shared" si="1"/>
        <v/>
      </c>
    </row>
    <row r="75" spans="17:18" x14ac:dyDescent="0.25">
      <c r="Q75" s="67"/>
      <c r="R75" s="68" t="str">
        <f t="shared" si="1"/>
        <v/>
      </c>
    </row>
    <row r="76" spans="17:18" x14ac:dyDescent="0.25">
      <c r="Q76" s="67"/>
      <c r="R76" s="68" t="str">
        <f t="shared" si="1"/>
        <v/>
      </c>
    </row>
    <row r="77" spans="17:18" x14ac:dyDescent="0.25">
      <c r="Q77" s="67"/>
      <c r="R77" s="68" t="str">
        <f t="shared" si="1"/>
        <v/>
      </c>
    </row>
    <row r="78" spans="17:18" x14ac:dyDescent="0.25">
      <c r="Q78" s="67"/>
      <c r="R78" s="68" t="str">
        <f t="shared" si="1"/>
        <v/>
      </c>
    </row>
    <row r="79" spans="17:18" x14ac:dyDescent="0.25">
      <c r="Q79" s="67"/>
      <c r="R79" s="68" t="str">
        <f t="shared" si="1"/>
        <v/>
      </c>
    </row>
    <row r="80" spans="17:18" x14ac:dyDescent="0.25">
      <c r="Q80" s="67"/>
      <c r="R80" s="68" t="str">
        <f t="shared" si="1"/>
        <v/>
      </c>
    </row>
    <row r="81" spans="17:18" x14ac:dyDescent="0.25">
      <c r="Q81" s="67"/>
      <c r="R81" s="68" t="str">
        <f t="shared" si="1"/>
        <v/>
      </c>
    </row>
    <row r="82" spans="17:18" x14ac:dyDescent="0.25">
      <c r="Q82" s="67"/>
      <c r="R82" s="68" t="str">
        <f t="shared" si="1"/>
        <v/>
      </c>
    </row>
    <row r="83" spans="17:18" x14ac:dyDescent="0.25">
      <c r="Q83" s="67"/>
      <c r="R83" s="68" t="str">
        <f t="shared" si="1"/>
        <v/>
      </c>
    </row>
    <row r="84" spans="17:18" x14ac:dyDescent="0.25">
      <c r="Q84" s="67"/>
      <c r="R84" s="68" t="str">
        <f t="shared" si="1"/>
        <v/>
      </c>
    </row>
    <row r="85" spans="17:18" x14ac:dyDescent="0.25">
      <c r="Q85" s="67"/>
      <c r="R85" s="68" t="str">
        <f t="shared" si="1"/>
        <v/>
      </c>
    </row>
    <row r="86" spans="17:18" x14ac:dyDescent="0.25">
      <c r="Q86" s="67"/>
      <c r="R86" s="68" t="str">
        <f t="shared" si="1"/>
        <v/>
      </c>
    </row>
    <row r="87" spans="17:18" x14ac:dyDescent="0.25">
      <c r="Q87" s="67"/>
      <c r="R87" s="68" t="str">
        <f t="shared" si="1"/>
        <v/>
      </c>
    </row>
    <row r="88" spans="17:18" x14ac:dyDescent="0.25">
      <c r="Q88" s="67"/>
      <c r="R88" s="68" t="str">
        <f t="shared" si="1"/>
        <v/>
      </c>
    </row>
    <row r="89" spans="17:18" x14ac:dyDescent="0.25">
      <c r="Q89" s="67"/>
      <c r="R89" s="68" t="str">
        <f t="shared" si="1"/>
        <v/>
      </c>
    </row>
    <row r="90" spans="17:18" x14ac:dyDescent="0.25">
      <c r="Q90" s="67"/>
      <c r="R90" s="68" t="str">
        <f t="shared" si="1"/>
        <v/>
      </c>
    </row>
    <row r="91" spans="17:18" x14ac:dyDescent="0.25">
      <c r="Q91" s="67"/>
      <c r="R91" s="68" t="str">
        <f t="shared" si="1"/>
        <v/>
      </c>
    </row>
    <row r="92" spans="17:18" x14ac:dyDescent="0.25">
      <c r="Q92" s="67"/>
      <c r="R92" s="68" t="str">
        <f t="shared" si="1"/>
        <v/>
      </c>
    </row>
    <row r="93" spans="17:18" x14ac:dyDescent="0.25">
      <c r="Q93" s="67"/>
      <c r="R93" s="68" t="str">
        <f t="shared" si="1"/>
        <v/>
      </c>
    </row>
    <row r="94" spans="17:18" x14ac:dyDescent="0.25">
      <c r="Q94" s="67"/>
      <c r="R94" s="68" t="str">
        <f t="shared" si="1"/>
        <v/>
      </c>
    </row>
    <row r="95" spans="17:18" x14ac:dyDescent="0.25">
      <c r="Q95" s="67"/>
      <c r="R95" s="68" t="str">
        <f t="shared" si="1"/>
        <v/>
      </c>
    </row>
    <row r="96" spans="17:18" x14ac:dyDescent="0.25">
      <c r="Q96" s="67"/>
      <c r="R96" s="68" t="str">
        <f t="shared" si="1"/>
        <v/>
      </c>
    </row>
    <row r="97" spans="17:18" x14ac:dyDescent="0.25">
      <c r="Q97" s="67"/>
      <c r="R97" s="68" t="str">
        <f t="shared" si="1"/>
        <v/>
      </c>
    </row>
    <row r="98" spans="17:18" x14ac:dyDescent="0.25">
      <c r="Q98" s="67"/>
      <c r="R98" s="68" t="str">
        <f t="shared" si="1"/>
        <v/>
      </c>
    </row>
    <row r="99" spans="17:18" x14ac:dyDescent="0.25">
      <c r="Q99" s="67"/>
      <c r="R99" s="68" t="str">
        <f t="shared" si="1"/>
        <v/>
      </c>
    </row>
    <row r="100" spans="17:18" x14ac:dyDescent="0.25">
      <c r="Q100" s="67"/>
      <c r="R100" s="68" t="str">
        <f t="shared" si="1"/>
        <v/>
      </c>
    </row>
    <row r="101" spans="17:18" x14ac:dyDescent="0.25">
      <c r="Q101" s="67"/>
      <c r="R101" s="68" t="str">
        <f t="shared" si="1"/>
        <v/>
      </c>
    </row>
    <row r="102" spans="17:18" x14ac:dyDescent="0.25">
      <c r="Q102" s="67"/>
      <c r="R102" s="68" t="str">
        <f t="shared" si="1"/>
        <v/>
      </c>
    </row>
    <row r="103" spans="17:18" x14ac:dyDescent="0.25">
      <c r="Q103" s="67"/>
      <c r="R103" s="68" t="str">
        <f t="shared" si="1"/>
        <v/>
      </c>
    </row>
    <row r="104" spans="17:18" x14ac:dyDescent="0.25">
      <c r="Q104" s="67"/>
      <c r="R104" s="68" t="str">
        <f t="shared" si="1"/>
        <v/>
      </c>
    </row>
    <row r="105" spans="17:18" x14ac:dyDescent="0.25">
      <c r="Q105" s="67"/>
      <c r="R105" s="68" t="str">
        <f t="shared" si="1"/>
        <v/>
      </c>
    </row>
    <row r="106" spans="17:18" x14ac:dyDescent="0.25">
      <c r="Q106" s="67"/>
      <c r="R106" s="68" t="str">
        <f t="shared" si="1"/>
        <v/>
      </c>
    </row>
    <row r="107" spans="17:18" x14ac:dyDescent="0.25">
      <c r="Q107" s="67"/>
      <c r="R107" s="68" t="str">
        <f t="shared" si="1"/>
        <v/>
      </c>
    </row>
    <row r="108" spans="17:18" x14ac:dyDescent="0.25">
      <c r="Q108" s="67"/>
      <c r="R108" s="68" t="str">
        <f t="shared" si="1"/>
        <v/>
      </c>
    </row>
    <row r="109" spans="17:18" x14ac:dyDescent="0.25">
      <c r="Q109" s="67"/>
      <c r="R109" s="68" t="str">
        <f t="shared" si="1"/>
        <v/>
      </c>
    </row>
    <row r="110" spans="17:18" x14ac:dyDescent="0.25">
      <c r="Q110" s="67"/>
      <c r="R110" s="68" t="str">
        <f t="shared" si="1"/>
        <v/>
      </c>
    </row>
    <row r="111" spans="17:18" x14ac:dyDescent="0.25">
      <c r="Q111" s="67"/>
      <c r="R111" s="68" t="str">
        <f t="shared" si="1"/>
        <v/>
      </c>
    </row>
    <row r="112" spans="17:18" x14ac:dyDescent="0.25">
      <c r="Q112" s="67"/>
      <c r="R112" s="68" t="str">
        <f t="shared" si="1"/>
        <v/>
      </c>
    </row>
    <row r="113" spans="17:18" x14ac:dyDescent="0.25">
      <c r="Q113" s="67"/>
      <c r="R113" s="68" t="str">
        <f t="shared" si="1"/>
        <v/>
      </c>
    </row>
    <row r="114" spans="17:18" x14ac:dyDescent="0.25">
      <c r="Q114" s="67"/>
      <c r="R114" s="68" t="str">
        <f t="shared" si="1"/>
        <v/>
      </c>
    </row>
    <row r="115" spans="17:18" x14ac:dyDescent="0.25">
      <c r="Q115" s="67"/>
      <c r="R115" s="68" t="str">
        <f t="shared" si="1"/>
        <v/>
      </c>
    </row>
    <row r="116" spans="17:18" x14ac:dyDescent="0.25">
      <c r="Q116" s="67"/>
      <c r="R116" s="68" t="str">
        <f t="shared" si="1"/>
        <v/>
      </c>
    </row>
    <row r="117" spans="17:18" x14ac:dyDescent="0.25">
      <c r="Q117" s="67"/>
      <c r="R117" s="68" t="str">
        <f t="shared" si="1"/>
        <v/>
      </c>
    </row>
    <row r="118" spans="17:18" x14ac:dyDescent="0.25">
      <c r="Q118" s="67"/>
      <c r="R118" s="68" t="str">
        <f t="shared" si="1"/>
        <v/>
      </c>
    </row>
    <row r="119" spans="17:18" x14ac:dyDescent="0.25">
      <c r="Q119" s="67"/>
      <c r="R119" s="68" t="str">
        <f t="shared" si="1"/>
        <v/>
      </c>
    </row>
    <row r="120" spans="17:18" x14ac:dyDescent="0.25">
      <c r="Q120" s="67"/>
      <c r="R120" s="68" t="str">
        <f t="shared" si="1"/>
        <v/>
      </c>
    </row>
    <row r="121" spans="17:18" x14ac:dyDescent="0.25">
      <c r="Q121" s="67"/>
      <c r="R121" s="68" t="str">
        <f t="shared" si="1"/>
        <v/>
      </c>
    </row>
    <row r="122" spans="17:18" x14ac:dyDescent="0.25">
      <c r="Q122" s="67"/>
      <c r="R122" s="68" t="str">
        <f t="shared" si="1"/>
        <v/>
      </c>
    </row>
    <row r="123" spans="17:18" x14ac:dyDescent="0.25">
      <c r="Q123" s="67"/>
      <c r="R123" s="68" t="str">
        <f t="shared" si="1"/>
        <v/>
      </c>
    </row>
    <row r="124" spans="17:18" x14ac:dyDescent="0.25">
      <c r="Q124" s="67"/>
      <c r="R124" s="68" t="str">
        <f t="shared" si="1"/>
        <v/>
      </c>
    </row>
    <row r="125" spans="17:18" x14ac:dyDescent="0.25">
      <c r="Q125" s="67"/>
      <c r="R125" s="68" t="str">
        <f t="shared" si="1"/>
        <v/>
      </c>
    </row>
    <row r="126" spans="17:18" x14ac:dyDescent="0.25">
      <c r="Q126" s="67"/>
      <c r="R126" s="68" t="str">
        <f t="shared" si="1"/>
        <v/>
      </c>
    </row>
    <row r="127" spans="17:18" x14ac:dyDescent="0.25">
      <c r="Q127" s="67"/>
      <c r="R127" s="68" t="str">
        <f t="shared" si="1"/>
        <v/>
      </c>
    </row>
    <row r="128" spans="17:18" x14ac:dyDescent="0.25">
      <c r="Q128" s="67"/>
      <c r="R128" s="68" t="str">
        <f t="shared" si="1"/>
        <v/>
      </c>
    </row>
    <row r="129" spans="17:18" x14ac:dyDescent="0.25">
      <c r="Q129" s="67"/>
      <c r="R129" s="68" t="str">
        <f t="shared" si="1"/>
        <v/>
      </c>
    </row>
    <row r="130" spans="17:18" x14ac:dyDescent="0.25">
      <c r="Q130" s="67"/>
      <c r="R130" s="68" t="str">
        <f t="shared" si="1"/>
        <v/>
      </c>
    </row>
    <row r="131" spans="17:18" x14ac:dyDescent="0.25">
      <c r="Q131" s="67"/>
      <c r="R131" s="68" t="str">
        <f t="shared" ref="R131:R194" si="2">IF(ISBLANK(Q131),"",VALUE(RIGHT(Q131,4))/100)</f>
        <v/>
      </c>
    </row>
    <row r="132" spans="17:18" x14ac:dyDescent="0.25">
      <c r="Q132" s="67"/>
      <c r="R132" s="68" t="str">
        <f t="shared" si="2"/>
        <v/>
      </c>
    </row>
    <row r="133" spans="17:18" x14ac:dyDescent="0.25">
      <c r="Q133" s="67"/>
      <c r="R133" s="68" t="str">
        <f t="shared" si="2"/>
        <v/>
      </c>
    </row>
    <row r="134" spans="17:18" x14ac:dyDescent="0.25">
      <c r="Q134" s="67"/>
      <c r="R134" s="68" t="str">
        <f t="shared" si="2"/>
        <v/>
      </c>
    </row>
    <row r="135" spans="17:18" x14ac:dyDescent="0.25">
      <c r="Q135" s="67"/>
      <c r="R135" s="68" t="str">
        <f t="shared" si="2"/>
        <v/>
      </c>
    </row>
    <row r="136" spans="17:18" x14ac:dyDescent="0.25">
      <c r="Q136" s="67"/>
      <c r="R136" s="68" t="str">
        <f t="shared" si="2"/>
        <v/>
      </c>
    </row>
    <row r="137" spans="17:18" x14ac:dyDescent="0.25">
      <c r="Q137" s="67"/>
      <c r="R137" s="68" t="str">
        <f t="shared" si="2"/>
        <v/>
      </c>
    </row>
    <row r="138" spans="17:18" x14ac:dyDescent="0.25">
      <c r="Q138" s="67"/>
      <c r="R138" s="68" t="str">
        <f t="shared" si="2"/>
        <v/>
      </c>
    </row>
    <row r="139" spans="17:18" x14ac:dyDescent="0.25">
      <c r="Q139" s="67"/>
      <c r="R139" s="68" t="str">
        <f t="shared" si="2"/>
        <v/>
      </c>
    </row>
    <row r="140" spans="17:18" x14ac:dyDescent="0.25">
      <c r="Q140" s="67"/>
      <c r="R140" s="68" t="str">
        <f t="shared" si="2"/>
        <v/>
      </c>
    </row>
    <row r="141" spans="17:18" x14ac:dyDescent="0.25">
      <c r="Q141" s="67"/>
      <c r="R141" s="68" t="str">
        <f t="shared" si="2"/>
        <v/>
      </c>
    </row>
    <row r="142" spans="17:18" x14ac:dyDescent="0.25">
      <c r="Q142" s="67"/>
      <c r="R142" s="68" t="str">
        <f t="shared" si="2"/>
        <v/>
      </c>
    </row>
    <row r="143" spans="17:18" x14ac:dyDescent="0.25">
      <c r="Q143" s="67"/>
      <c r="R143" s="68" t="str">
        <f t="shared" si="2"/>
        <v/>
      </c>
    </row>
    <row r="144" spans="17:18" x14ac:dyDescent="0.25">
      <c r="Q144" s="67"/>
      <c r="R144" s="68" t="str">
        <f t="shared" si="2"/>
        <v/>
      </c>
    </row>
    <row r="145" spans="17:18" x14ac:dyDescent="0.25">
      <c r="Q145" s="67"/>
      <c r="R145" s="68" t="str">
        <f t="shared" si="2"/>
        <v/>
      </c>
    </row>
    <row r="146" spans="17:18" x14ac:dyDescent="0.25">
      <c r="Q146" s="67"/>
      <c r="R146" s="68" t="str">
        <f t="shared" si="2"/>
        <v/>
      </c>
    </row>
    <row r="147" spans="17:18" x14ac:dyDescent="0.25">
      <c r="Q147" s="67"/>
      <c r="R147" s="68" t="str">
        <f t="shared" si="2"/>
        <v/>
      </c>
    </row>
    <row r="148" spans="17:18" x14ac:dyDescent="0.25">
      <c r="Q148" s="67"/>
      <c r="R148" s="68" t="str">
        <f t="shared" si="2"/>
        <v/>
      </c>
    </row>
    <row r="149" spans="17:18" x14ac:dyDescent="0.25">
      <c r="Q149" s="67"/>
      <c r="R149" s="68" t="str">
        <f t="shared" si="2"/>
        <v/>
      </c>
    </row>
    <row r="150" spans="17:18" x14ac:dyDescent="0.25">
      <c r="Q150" s="67"/>
      <c r="R150" s="68" t="str">
        <f t="shared" si="2"/>
        <v/>
      </c>
    </row>
    <row r="151" spans="17:18" x14ac:dyDescent="0.25">
      <c r="Q151" s="67"/>
      <c r="R151" s="68" t="str">
        <f t="shared" si="2"/>
        <v/>
      </c>
    </row>
    <row r="152" spans="17:18" x14ac:dyDescent="0.25">
      <c r="Q152" s="67"/>
      <c r="R152" s="68" t="str">
        <f t="shared" si="2"/>
        <v/>
      </c>
    </row>
    <row r="153" spans="17:18" x14ac:dyDescent="0.25">
      <c r="Q153" s="67"/>
      <c r="R153" s="68" t="str">
        <f t="shared" si="2"/>
        <v/>
      </c>
    </row>
    <row r="154" spans="17:18" x14ac:dyDescent="0.25">
      <c r="Q154" s="67"/>
      <c r="R154" s="68" t="str">
        <f t="shared" si="2"/>
        <v/>
      </c>
    </row>
    <row r="155" spans="17:18" x14ac:dyDescent="0.25">
      <c r="Q155" s="67"/>
      <c r="R155" s="68" t="str">
        <f t="shared" si="2"/>
        <v/>
      </c>
    </row>
    <row r="156" spans="17:18" x14ac:dyDescent="0.25">
      <c r="Q156" s="67"/>
      <c r="R156" s="68" t="str">
        <f t="shared" si="2"/>
        <v/>
      </c>
    </row>
    <row r="157" spans="17:18" x14ac:dyDescent="0.25">
      <c r="Q157" s="67"/>
      <c r="R157" s="68" t="str">
        <f t="shared" si="2"/>
        <v/>
      </c>
    </row>
    <row r="158" spans="17:18" x14ac:dyDescent="0.25">
      <c r="Q158" s="67"/>
      <c r="R158" s="68" t="str">
        <f t="shared" si="2"/>
        <v/>
      </c>
    </row>
    <row r="159" spans="17:18" x14ac:dyDescent="0.25">
      <c r="Q159" s="67"/>
      <c r="R159" s="68" t="str">
        <f t="shared" si="2"/>
        <v/>
      </c>
    </row>
    <row r="160" spans="17:18" x14ac:dyDescent="0.25">
      <c r="Q160" s="67"/>
      <c r="R160" s="68" t="str">
        <f t="shared" si="2"/>
        <v/>
      </c>
    </row>
    <row r="161" spans="17:18" x14ac:dyDescent="0.25">
      <c r="Q161" s="67"/>
      <c r="R161" s="68" t="str">
        <f t="shared" si="2"/>
        <v/>
      </c>
    </row>
    <row r="162" spans="17:18" x14ac:dyDescent="0.25">
      <c r="Q162" s="67"/>
      <c r="R162" s="68" t="str">
        <f t="shared" si="2"/>
        <v/>
      </c>
    </row>
    <row r="163" spans="17:18" x14ac:dyDescent="0.25">
      <c r="Q163" s="67"/>
      <c r="R163" s="68" t="str">
        <f t="shared" si="2"/>
        <v/>
      </c>
    </row>
    <row r="164" spans="17:18" x14ac:dyDescent="0.25">
      <c r="Q164" s="67"/>
      <c r="R164" s="68" t="str">
        <f t="shared" si="2"/>
        <v/>
      </c>
    </row>
    <row r="165" spans="17:18" x14ac:dyDescent="0.25">
      <c r="Q165" s="67"/>
      <c r="R165" s="68" t="str">
        <f t="shared" si="2"/>
        <v/>
      </c>
    </row>
    <row r="166" spans="17:18" x14ac:dyDescent="0.25">
      <c r="Q166" s="67"/>
      <c r="R166" s="68" t="str">
        <f t="shared" si="2"/>
        <v/>
      </c>
    </row>
    <row r="167" spans="17:18" x14ac:dyDescent="0.25">
      <c r="Q167" s="67"/>
      <c r="R167" s="68" t="str">
        <f t="shared" si="2"/>
        <v/>
      </c>
    </row>
    <row r="168" spans="17:18" x14ac:dyDescent="0.25">
      <c r="Q168" s="67"/>
      <c r="R168" s="68" t="str">
        <f t="shared" si="2"/>
        <v/>
      </c>
    </row>
    <row r="169" spans="17:18" x14ac:dyDescent="0.25">
      <c r="Q169" s="67"/>
      <c r="R169" s="68" t="str">
        <f t="shared" si="2"/>
        <v/>
      </c>
    </row>
    <row r="170" spans="17:18" x14ac:dyDescent="0.25">
      <c r="Q170" s="67"/>
      <c r="R170" s="68" t="str">
        <f t="shared" si="2"/>
        <v/>
      </c>
    </row>
    <row r="171" spans="17:18" x14ac:dyDescent="0.25">
      <c r="Q171" s="67"/>
      <c r="R171" s="68" t="str">
        <f t="shared" si="2"/>
        <v/>
      </c>
    </row>
    <row r="172" spans="17:18" x14ac:dyDescent="0.25">
      <c r="Q172" s="67"/>
      <c r="R172" s="68" t="str">
        <f t="shared" si="2"/>
        <v/>
      </c>
    </row>
    <row r="173" spans="17:18" x14ac:dyDescent="0.25">
      <c r="Q173" s="67"/>
      <c r="R173" s="68" t="str">
        <f t="shared" si="2"/>
        <v/>
      </c>
    </row>
    <row r="174" spans="17:18" x14ac:dyDescent="0.25">
      <c r="Q174" s="67"/>
      <c r="R174" s="68" t="str">
        <f t="shared" si="2"/>
        <v/>
      </c>
    </row>
    <row r="175" spans="17:18" x14ac:dyDescent="0.25">
      <c r="Q175" s="67"/>
      <c r="R175" s="68" t="str">
        <f t="shared" si="2"/>
        <v/>
      </c>
    </row>
    <row r="176" spans="17:18" x14ac:dyDescent="0.25">
      <c r="Q176" s="67"/>
      <c r="R176" s="68" t="str">
        <f t="shared" si="2"/>
        <v/>
      </c>
    </row>
    <row r="177" spans="17:18" x14ac:dyDescent="0.25">
      <c r="Q177" s="67"/>
      <c r="R177" s="68" t="str">
        <f t="shared" si="2"/>
        <v/>
      </c>
    </row>
    <row r="178" spans="17:18" x14ac:dyDescent="0.25">
      <c r="Q178" s="67"/>
      <c r="R178" s="68" t="str">
        <f t="shared" si="2"/>
        <v/>
      </c>
    </row>
    <row r="179" spans="17:18" x14ac:dyDescent="0.25">
      <c r="Q179" s="67"/>
      <c r="R179" s="68" t="str">
        <f t="shared" si="2"/>
        <v/>
      </c>
    </row>
    <row r="180" spans="17:18" x14ac:dyDescent="0.25">
      <c r="Q180" s="67"/>
      <c r="R180" s="68" t="str">
        <f t="shared" si="2"/>
        <v/>
      </c>
    </row>
    <row r="181" spans="17:18" x14ac:dyDescent="0.25">
      <c r="Q181" s="67"/>
      <c r="R181" s="68" t="str">
        <f t="shared" si="2"/>
        <v/>
      </c>
    </row>
    <row r="182" spans="17:18" x14ac:dyDescent="0.25">
      <c r="Q182" s="67"/>
      <c r="R182" s="68" t="str">
        <f t="shared" si="2"/>
        <v/>
      </c>
    </row>
    <row r="183" spans="17:18" x14ac:dyDescent="0.25">
      <c r="Q183" s="67"/>
      <c r="R183" s="68" t="str">
        <f t="shared" si="2"/>
        <v/>
      </c>
    </row>
    <row r="184" spans="17:18" x14ac:dyDescent="0.25">
      <c r="Q184" s="67"/>
      <c r="R184" s="68" t="str">
        <f t="shared" si="2"/>
        <v/>
      </c>
    </row>
    <row r="185" spans="17:18" x14ac:dyDescent="0.25">
      <c r="Q185" s="67"/>
      <c r="R185" s="68" t="str">
        <f t="shared" si="2"/>
        <v/>
      </c>
    </row>
    <row r="186" spans="17:18" x14ac:dyDescent="0.25">
      <c r="Q186" s="67"/>
      <c r="R186" s="68" t="str">
        <f t="shared" si="2"/>
        <v/>
      </c>
    </row>
    <row r="187" spans="17:18" x14ac:dyDescent="0.25">
      <c r="Q187" s="67"/>
      <c r="R187" s="68" t="str">
        <f t="shared" si="2"/>
        <v/>
      </c>
    </row>
    <row r="188" spans="17:18" x14ac:dyDescent="0.25">
      <c r="Q188" s="67"/>
      <c r="R188" s="68" t="str">
        <f t="shared" si="2"/>
        <v/>
      </c>
    </row>
    <row r="189" spans="17:18" x14ac:dyDescent="0.25">
      <c r="Q189" s="67"/>
      <c r="R189" s="68" t="str">
        <f t="shared" si="2"/>
        <v/>
      </c>
    </row>
    <row r="190" spans="17:18" x14ac:dyDescent="0.25">
      <c r="Q190" s="67"/>
      <c r="R190" s="68" t="str">
        <f t="shared" si="2"/>
        <v/>
      </c>
    </row>
    <row r="191" spans="17:18" x14ac:dyDescent="0.25">
      <c r="Q191" s="67"/>
      <c r="R191" s="68" t="str">
        <f t="shared" si="2"/>
        <v/>
      </c>
    </row>
    <row r="192" spans="17:18" x14ac:dyDescent="0.25">
      <c r="Q192" s="67"/>
      <c r="R192" s="68" t="str">
        <f t="shared" si="2"/>
        <v/>
      </c>
    </row>
    <row r="193" spans="17:18" x14ac:dyDescent="0.25">
      <c r="Q193" s="67"/>
      <c r="R193" s="68" t="str">
        <f t="shared" si="2"/>
        <v/>
      </c>
    </row>
    <row r="194" spans="17:18" x14ac:dyDescent="0.25">
      <c r="Q194" s="67"/>
      <c r="R194" s="68" t="str">
        <f t="shared" si="2"/>
        <v/>
      </c>
    </row>
    <row r="195" spans="17:18" x14ac:dyDescent="0.25">
      <c r="Q195" s="67"/>
      <c r="R195" s="68" t="str">
        <f t="shared" ref="R195:R258" si="3">IF(ISBLANK(Q195),"",VALUE(RIGHT(Q195,4))/100)</f>
        <v/>
      </c>
    </row>
    <row r="196" spans="17:18" x14ac:dyDescent="0.25">
      <c r="Q196" s="67"/>
      <c r="R196" s="68" t="str">
        <f t="shared" si="3"/>
        <v/>
      </c>
    </row>
    <row r="197" spans="17:18" x14ac:dyDescent="0.25">
      <c r="Q197" s="67"/>
      <c r="R197" s="68" t="str">
        <f t="shared" si="3"/>
        <v/>
      </c>
    </row>
    <row r="198" spans="17:18" x14ac:dyDescent="0.25">
      <c r="Q198" s="67"/>
      <c r="R198" s="68" t="str">
        <f t="shared" si="3"/>
        <v/>
      </c>
    </row>
    <row r="199" spans="17:18" x14ac:dyDescent="0.25">
      <c r="Q199" s="67"/>
      <c r="R199" s="68" t="str">
        <f t="shared" si="3"/>
        <v/>
      </c>
    </row>
    <row r="200" spans="17:18" x14ac:dyDescent="0.25">
      <c r="Q200" s="67"/>
      <c r="R200" s="68" t="str">
        <f t="shared" si="3"/>
        <v/>
      </c>
    </row>
    <row r="201" spans="17:18" x14ac:dyDescent="0.25">
      <c r="Q201" s="67"/>
      <c r="R201" s="68" t="str">
        <f t="shared" si="3"/>
        <v/>
      </c>
    </row>
    <row r="202" spans="17:18" x14ac:dyDescent="0.25">
      <c r="Q202" s="67"/>
      <c r="R202" s="68" t="str">
        <f t="shared" si="3"/>
        <v/>
      </c>
    </row>
    <row r="203" spans="17:18" x14ac:dyDescent="0.25">
      <c r="Q203" s="67"/>
      <c r="R203" s="68" t="str">
        <f t="shared" si="3"/>
        <v/>
      </c>
    </row>
    <row r="204" spans="17:18" x14ac:dyDescent="0.25">
      <c r="Q204" s="67"/>
      <c r="R204" s="68" t="str">
        <f t="shared" si="3"/>
        <v/>
      </c>
    </row>
    <row r="205" spans="17:18" x14ac:dyDescent="0.25">
      <c r="Q205" s="67"/>
      <c r="R205" s="68" t="str">
        <f t="shared" si="3"/>
        <v/>
      </c>
    </row>
    <row r="206" spans="17:18" x14ac:dyDescent="0.25">
      <c r="Q206" s="67"/>
      <c r="R206" s="68" t="str">
        <f t="shared" si="3"/>
        <v/>
      </c>
    </row>
    <row r="207" spans="17:18" x14ac:dyDescent="0.25">
      <c r="Q207" s="67"/>
      <c r="R207" s="68" t="str">
        <f t="shared" si="3"/>
        <v/>
      </c>
    </row>
    <row r="208" spans="17:18" x14ac:dyDescent="0.25">
      <c r="Q208" s="67"/>
      <c r="R208" s="68" t="str">
        <f t="shared" si="3"/>
        <v/>
      </c>
    </row>
    <row r="209" spans="17:18" x14ac:dyDescent="0.25">
      <c r="Q209" s="67"/>
      <c r="R209" s="68" t="str">
        <f t="shared" si="3"/>
        <v/>
      </c>
    </row>
    <row r="210" spans="17:18" x14ac:dyDescent="0.25">
      <c r="Q210" s="67"/>
      <c r="R210" s="68" t="str">
        <f t="shared" si="3"/>
        <v/>
      </c>
    </row>
    <row r="211" spans="17:18" x14ac:dyDescent="0.25">
      <c r="Q211" s="67"/>
      <c r="R211" s="68" t="str">
        <f t="shared" si="3"/>
        <v/>
      </c>
    </row>
    <row r="212" spans="17:18" x14ac:dyDescent="0.25">
      <c r="Q212" s="67"/>
      <c r="R212" s="68" t="str">
        <f t="shared" si="3"/>
        <v/>
      </c>
    </row>
    <row r="213" spans="17:18" x14ac:dyDescent="0.25">
      <c r="Q213" s="67"/>
      <c r="R213" s="68" t="str">
        <f t="shared" si="3"/>
        <v/>
      </c>
    </row>
    <row r="214" spans="17:18" x14ac:dyDescent="0.25">
      <c r="Q214" s="67"/>
      <c r="R214" s="68" t="str">
        <f t="shared" si="3"/>
        <v/>
      </c>
    </row>
    <row r="215" spans="17:18" x14ac:dyDescent="0.25">
      <c r="Q215" s="67"/>
      <c r="R215" s="68" t="str">
        <f t="shared" si="3"/>
        <v/>
      </c>
    </row>
    <row r="216" spans="17:18" x14ac:dyDescent="0.25">
      <c r="Q216" s="67"/>
      <c r="R216" s="68" t="str">
        <f t="shared" si="3"/>
        <v/>
      </c>
    </row>
    <row r="217" spans="17:18" x14ac:dyDescent="0.25">
      <c r="Q217" s="67"/>
      <c r="R217" s="68" t="str">
        <f t="shared" si="3"/>
        <v/>
      </c>
    </row>
    <row r="218" spans="17:18" x14ac:dyDescent="0.25">
      <c r="Q218" s="67"/>
      <c r="R218" s="68" t="str">
        <f t="shared" si="3"/>
        <v/>
      </c>
    </row>
    <row r="219" spans="17:18" x14ac:dyDescent="0.25">
      <c r="Q219" s="67"/>
      <c r="R219" s="68" t="str">
        <f t="shared" si="3"/>
        <v/>
      </c>
    </row>
    <row r="220" spans="17:18" x14ac:dyDescent="0.25">
      <c r="Q220" s="67"/>
      <c r="R220" s="68" t="str">
        <f t="shared" si="3"/>
        <v/>
      </c>
    </row>
    <row r="221" spans="17:18" x14ac:dyDescent="0.25">
      <c r="Q221" s="67"/>
      <c r="R221" s="68" t="str">
        <f t="shared" si="3"/>
        <v/>
      </c>
    </row>
    <row r="222" spans="17:18" x14ac:dyDescent="0.25">
      <c r="Q222" s="67"/>
      <c r="R222" s="68" t="str">
        <f t="shared" si="3"/>
        <v/>
      </c>
    </row>
    <row r="223" spans="17:18" x14ac:dyDescent="0.25">
      <c r="Q223" s="67"/>
      <c r="R223" s="68" t="str">
        <f t="shared" si="3"/>
        <v/>
      </c>
    </row>
    <row r="224" spans="17:18" x14ac:dyDescent="0.25">
      <c r="Q224" s="67"/>
      <c r="R224" s="68" t="str">
        <f t="shared" si="3"/>
        <v/>
      </c>
    </row>
    <row r="225" spans="17:18" x14ac:dyDescent="0.25">
      <c r="Q225" s="67"/>
      <c r="R225" s="68" t="str">
        <f t="shared" si="3"/>
        <v/>
      </c>
    </row>
    <row r="226" spans="17:18" x14ac:dyDescent="0.25">
      <c r="Q226" s="67"/>
      <c r="R226" s="68" t="str">
        <f t="shared" si="3"/>
        <v/>
      </c>
    </row>
    <row r="227" spans="17:18" x14ac:dyDescent="0.25">
      <c r="Q227" s="67"/>
      <c r="R227" s="68" t="str">
        <f t="shared" si="3"/>
        <v/>
      </c>
    </row>
    <row r="228" spans="17:18" x14ac:dyDescent="0.25">
      <c r="Q228" s="67"/>
      <c r="R228" s="68" t="str">
        <f t="shared" si="3"/>
        <v/>
      </c>
    </row>
    <row r="229" spans="17:18" x14ac:dyDescent="0.25">
      <c r="Q229" s="67"/>
      <c r="R229" s="68" t="str">
        <f t="shared" si="3"/>
        <v/>
      </c>
    </row>
    <row r="230" spans="17:18" x14ac:dyDescent="0.25">
      <c r="Q230" s="67"/>
      <c r="R230" s="68" t="str">
        <f t="shared" si="3"/>
        <v/>
      </c>
    </row>
    <row r="231" spans="17:18" x14ac:dyDescent="0.25">
      <c r="Q231" s="67"/>
      <c r="R231" s="68" t="str">
        <f t="shared" si="3"/>
        <v/>
      </c>
    </row>
    <row r="232" spans="17:18" x14ac:dyDescent="0.25">
      <c r="Q232" s="67"/>
      <c r="R232" s="68" t="str">
        <f t="shared" si="3"/>
        <v/>
      </c>
    </row>
    <row r="233" spans="17:18" x14ac:dyDescent="0.25">
      <c r="Q233" s="67"/>
      <c r="R233" s="68" t="str">
        <f t="shared" si="3"/>
        <v/>
      </c>
    </row>
    <row r="234" spans="17:18" x14ac:dyDescent="0.25">
      <c r="Q234" s="67"/>
      <c r="R234" s="68" t="str">
        <f t="shared" si="3"/>
        <v/>
      </c>
    </row>
    <row r="235" spans="17:18" x14ac:dyDescent="0.25">
      <c r="Q235" s="67"/>
      <c r="R235" s="68" t="str">
        <f t="shared" si="3"/>
        <v/>
      </c>
    </row>
    <row r="236" spans="17:18" x14ac:dyDescent="0.25">
      <c r="Q236" s="67"/>
      <c r="R236" s="68" t="str">
        <f t="shared" si="3"/>
        <v/>
      </c>
    </row>
    <row r="237" spans="17:18" x14ac:dyDescent="0.25">
      <c r="Q237" s="67"/>
      <c r="R237" s="68" t="str">
        <f t="shared" si="3"/>
        <v/>
      </c>
    </row>
    <row r="238" spans="17:18" x14ac:dyDescent="0.25">
      <c r="Q238" s="67"/>
      <c r="R238" s="68" t="str">
        <f t="shared" si="3"/>
        <v/>
      </c>
    </row>
    <row r="239" spans="17:18" x14ac:dyDescent="0.25">
      <c r="Q239" s="67"/>
      <c r="R239" s="68" t="str">
        <f t="shared" si="3"/>
        <v/>
      </c>
    </row>
    <row r="240" spans="17:18" x14ac:dyDescent="0.25">
      <c r="Q240" s="67"/>
      <c r="R240" s="68" t="str">
        <f t="shared" si="3"/>
        <v/>
      </c>
    </row>
    <row r="241" spans="17:18" x14ac:dyDescent="0.25">
      <c r="Q241" s="67"/>
      <c r="R241" s="68" t="str">
        <f t="shared" si="3"/>
        <v/>
      </c>
    </row>
    <row r="242" spans="17:18" x14ac:dyDescent="0.25">
      <c r="Q242" s="67"/>
      <c r="R242" s="68" t="str">
        <f t="shared" si="3"/>
        <v/>
      </c>
    </row>
    <row r="243" spans="17:18" x14ac:dyDescent="0.25">
      <c r="Q243" s="67"/>
      <c r="R243" s="68" t="str">
        <f t="shared" si="3"/>
        <v/>
      </c>
    </row>
    <row r="244" spans="17:18" x14ac:dyDescent="0.25">
      <c r="Q244" s="67"/>
      <c r="R244" s="68" t="str">
        <f t="shared" si="3"/>
        <v/>
      </c>
    </row>
    <row r="245" spans="17:18" x14ac:dyDescent="0.25">
      <c r="Q245" s="67"/>
      <c r="R245" s="68" t="str">
        <f t="shared" si="3"/>
        <v/>
      </c>
    </row>
    <row r="246" spans="17:18" x14ac:dyDescent="0.25">
      <c r="Q246" s="67"/>
      <c r="R246" s="68" t="str">
        <f t="shared" si="3"/>
        <v/>
      </c>
    </row>
    <row r="247" spans="17:18" x14ac:dyDescent="0.25">
      <c r="Q247" s="67"/>
      <c r="R247" s="68" t="str">
        <f t="shared" si="3"/>
        <v/>
      </c>
    </row>
    <row r="248" spans="17:18" x14ac:dyDescent="0.25">
      <c r="Q248" s="67"/>
      <c r="R248" s="68" t="str">
        <f t="shared" si="3"/>
        <v/>
      </c>
    </row>
    <row r="249" spans="17:18" x14ac:dyDescent="0.25">
      <c r="Q249" s="67"/>
      <c r="R249" s="68" t="str">
        <f t="shared" si="3"/>
        <v/>
      </c>
    </row>
    <row r="250" spans="17:18" x14ac:dyDescent="0.25">
      <c r="Q250" s="67"/>
      <c r="R250" s="68" t="str">
        <f t="shared" si="3"/>
        <v/>
      </c>
    </row>
    <row r="251" spans="17:18" x14ac:dyDescent="0.25">
      <c r="Q251" s="67"/>
      <c r="R251" s="68" t="str">
        <f t="shared" si="3"/>
        <v/>
      </c>
    </row>
    <row r="252" spans="17:18" x14ac:dyDescent="0.25">
      <c r="Q252" s="67"/>
      <c r="R252" s="68" t="str">
        <f t="shared" si="3"/>
        <v/>
      </c>
    </row>
    <row r="253" spans="17:18" x14ac:dyDescent="0.25">
      <c r="Q253" s="67"/>
      <c r="R253" s="68" t="str">
        <f t="shared" si="3"/>
        <v/>
      </c>
    </row>
    <row r="254" spans="17:18" x14ac:dyDescent="0.25">
      <c r="Q254" s="67"/>
      <c r="R254" s="68" t="str">
        <f t="shared" si="3"/>
        <v/>
      </c>
    </row>
    <row r="255" spans="17:18" x14ac:dyDescent="0.25">
      <c r="Q255" s="67"/>
      <c r="R255" s="68" t="str">
        <f t="shared" si="3"/>
        <v/>
      </c>
    </row>
    <row r="256" spans="17:18" x14ac:dyDescent="0.25">
      <c r="Q256" s="67"/>
      <c r="R256" s="68" t="str">
        <f t="shared" si="3"/>
        <v/>
      </c>
    </row>
    <row r="257" spans="17:18" x14ac:dyDescent="0.25">
      <c r="Q257" s="67"/>
      <c r="R257" s="68" t="str">
        <f t="shared" si="3"/>
        <v/>
      </c>
    </row>
    <row r="258" spans="17:18" x14ac:dyDescent="0.25">
      <c r="Q258" s="67"/>
      <c r="R258" s="68" t="str">
        <f t="shared" si="3"/>
        <v/>
      </c>
    </row>
    <row r="259" spans="17:18" x14ac:dyDescent="0.25">
      <c r="Q259" s="67"/>
      <c r="R259" s="68" t="str">
        <f t="shared" ref="R259:R322" si="4">IF(ISBLANK(Q259),"",VALUE(RIGHT(Q259,4))/100)</f>
        <v/>
      </c>
    </row>
    <row r="260" spans="17:18" x14ac:dyDescent="0.25">
      <c r="Q260" s="67"/>
      <c r="R260" s="68" t="str">
        <f t="shared" si="4"/>
        <v/>
      </c>
    </row>
    <row r="261" spans="17:18" x14ac:dyDescent="0.25">
      <c r="Q261" s="67"/>
      <c r="R261" s="68" t="str">
        <f t="shared" si="4"/>
        <v/>
      </c>
    </row>
    <row r="262" spans="17:18" x14ac:dyDescent="0.25">
      <c r="Q262" s="67"/>
      <c r="R262" s="68" t="str">
        <f t="shared" si="4"/>
        <v/>
      </c>
    </row>
    <row r="263" spans="17:18" x14ac:dyDescent="0.25">
      <c r="Q263" s="67"/>
      <c r="R263" s="68" t="str">
        <f t="shared" si="4"/>
        <v/>
      </c>
    </row>
    <row r="264" spans="17:18" x14ac:dyDescent="0.25">
      <c r="Q264" s="67"/>
      <c r="R264" s="68" t="str">
        <f t="shared" si="4"/>
        <v/>
      </c>
    </row>
    <row r="265" spans="17:18" x14ac:dyDescent="0.25">
      <c r="Q265" s="67"/>
      <c r="R265" s="68" t="str">
        <f t="shared" si="4"/>
        <v/>
      </c>
    </row>
    <row r="266" spans="17:18" x14ac:dyDescent="0.25">
      <c r="Q266" s="67"/>
      <c r="R266" s="68" t="str">
        <f t="shared" si="4"/>
        <v/>
      </c>
    </row>
    <row r="267" spans="17:18" x14ac:dyDescent="0.25">
      <c r="Q267" s="67"/>
      <c r="R267" s="68" t="str">
        <f t="shared" si="4"/>
        <v/>
      </c>
    </row>
    <row r="268" spans="17:18" x14ac:dyDescent="0.25">
      <c r="Q268" s="67"/>
      <c r="R268" s="68" t="str">
        <f t="shared" si="4"/>
        <v/>
      </c>
    </row>
    <row r="269" spans="17:18" x14ac:dyDescent="0.25">
      <c r="Q269" s="67"/>
      <c r="R269" s="68" t="str">
        <f t="shared" si="4"/>
        <v/>
      </c>
    </row>
    <row r="270" spans="17:18" x14ac:dyDescent="0.25">
      <c r="Q270" s="67"/>
      <c r="R270" s="68" t="str">
        <f t="shared" si="4"/>
        <v/>
      </c>
    </row>
    <row r="271" spans="17:18" x14ac:dyDescent="0.25">
      <c r="Q271" s="67"/>
      <c r="R271" s="68" t="str">
        <f t="shared" si="4"/>
        <v/>
      </c>
    </row>
    <row r="272" spans="17:18" x14ac:dyDescent="0.25">
      <c r="Q272" s="67"/>
      <c r="R272" s="68" t="str">
        <f t="shared" si="4"/>
        <v/>
      </c>
    </row>
    <row r="273" spans="17:18" x14ac:dyDescent="0.25">
      <c r="Q273" s="67"/>
      <c r="R273" s="68" t="str">
        <f t="shared" si="4"/>
        <v/>
      </c>
    </row>
    <row r="274" spans="17:18" x14ac:dyDescent="0.25">
      <c r="Q274" s="67"/>
      <c r="R274" s="68" t="str">
        <f t="shared" si="4"/>
        <v/>
      </c>
    </row>
    <row r="275" spans="17:18" x14ac:dyDescent="0.25">
      <c r="Q275" s="67"/>
      <c r="R275" s="68" t="str">
        <f t="shared" si="4"/>
        <v/>
      </c>
    </row>
    <row r="276" spans="17:18" x14ac:dyDescent="0.25">
      <c r="Q276" s="67"/>
      <c r="R276" s="68" t="str">
        <f t="shared" si="4"/>
        <v/>
      </c>
    </row>
    <row r="277" spans="17:18" x14ac:dyDescent="0.25">
      <c r="Q277" s="67"/>
      <c r="R277" s="68" t="str">
        <f t="shared" si="4"/>
        <v/>
      </c>
    </row>
    <row r="278" spans="17:18" x14ac:dyDescent="0.25">
      <c r="Q278" s="67"/>
      <c r="R278" s="68" t="str">
        <f t="shared" si="4"/>
        <v/>
      </c>
    </row>
    <row r="279" spans="17:18" x14ac:dyDescent="0.25">
      <c r="Q279" s="67"/>
      <c r="R279" s="68" t="str">
        <f t="shared" si="4"/>
        <v/>
      </c>
    </row>
    <row r="280" spans="17:18" x14ac:dyDescent="0.25">
      <c r="Q280" s="67"/>
      <c r="R280" s="68" t="str">
        <f t="shared" si="4"/>
        <v/>
      </c>
    </row>
    <row r="281" spans="17:18" x14ac:dyDescent="0.25">
      <c r="Q281" s="67"/>
      <c r="R281" s="68" t="str">
        <f t="shared" si="4"/>
        <v/>
      </c>
    </row>
    <row r="282" spans="17:18" x14ac:dyDescent="0.25">
      <c r="Q282" s="67"/>
      <c r="R282" s="68" t="str">
        <f t="shared" si="4"/>
        <v/>
      </c>
    </row>
    <row r="283" spans="17:18" x14ac:dyDescent="0.25">
      <c r="Q283" s="67"/>
      <c r="R283" s="68" t="str">
        <f t="shared" si="4"/>
        <v/>
      </c>
    </row>
    <row r="284" spans="17:18" x14ac:dyDescent="0.25">
      <c r="Q284" s="67"/>
      <c r="R284" s="68" t="str">
        <f t="shared" si="4"/>
        <v/>
      </c>
    </row>
    <row r="285" spans="17:18" x14ac:dyDescent="0.25">
      <c r="Q285" s="67"/>
      <c r="R285" s="68" t="str">
        <f t="shared" si="4"/>
        <v/>
      </c>
    </row>
    <row r="286" spans="17:18" x14ac:dyDescent="0.25">
      <c r="Q286" s="67"/>
      <c r="R286" s="68" t="str">
        <f t="shared" si="4"/>
        <v/>
      </c>
    </row>
    <row r="287" spans="17:18" x14ac:dyDescent="0.25">
      <c r="Q287" s="67"/>
      <c r="R287" s="68" t="str">
        <f t="shared" si="4"/>
        <v/>
      </c>
    </row>
    <row r="288" spans="17:18" x14ac:dyDescent="0.25">
      <c r="Q288" s="67"/>
      <c r="R288" s="68" t="str">
        <f t="shared" si="4"/>
        <v/>
      </c>
    </row>
    <row r="289" spans="17:18" x14ac:dyDescent="0.25">
      <c r="Q289" s="67"/>
      <c r="R289" s="68" t="str">
        <f t="shared" si="4"/>
        <v/>
      </c>
    </row>
    <row r="290" spans="17:18" x14ac:dyDescent="0.25">
      <c r="Q290" s="67"/>
      <c r="R290" s="68" t="str">
        <f t="shared" si="4"/>
        <v/>
      </c>
    </row>
    <row r="291" spans="17:18" x14ac:dyDescent="0.25">
      <c r="Q291" s="67"/>
      <c r="R291" s="68" t="str">
        <f t="shared" si="4"/>
        <v/>
      </c>
    </row>
    <row r="292" spans="17:18" x14ac:dyDescent="0.25">
      <c r="Q292" s="67"/>
      <c r="R292" s="68" t="str">
        <f t="shared" si="4"/>
        <v/>
      </c>
    </row>
    <row r="293" spans="17:18" x14ac:dyDescent="0.25">
      <c r="Q293" s="67"/>
      <c r="R293" s="68" t="str">
        <f t="shared" si="4"/>
        <v/>
      </c>
    </row>
    <row r="294" spans="17:18" x14ac:dyDescent="0.25">
      <c r="Q294" s="67"/>
      <c r="R294" s="68" t="str">
        <f t="shared" si="4"/>
        <v/>
      </c>
    </row>
    <row r="295" spans="17:18" x14ac:dyDescent="0.25">
      <c r="Q295" s="67"/>
      <c r="R295" s="68" t="str">
        <f t="shared" si="4"/>
        <v/>
      </c>
    </row>
    <row r="296" spans="17:18" x14ac:dyDescent="0.25">
      <c r="Q296" s="67"/>
      <c r="R296" s="68" t="str">
        <f t="shared" si="4"/>
        <v/>
      </c>
    </row>
    <row r="297" spans="17:18" x14ac:dyDescent="0.25">
      <c r="Q297" s="67"/>
      <c r="R297" s="68" t="str">
        <f t="shared" si="4"/>
        <v/>
      </c>
    </row>
    <row r="298" spans="17:18" x14ac:dyDescent="0.25">
      <c r="Q298" s="67"/>
      <c r="R298" s="68" t="str">
        <f t="shared" si="4"/>
        <v/>
      </c>
    </row>
    <row r="299" spans="17:18" x14ac:dyDescent="0.25">
      <c r="Q299" s="67"/>
      <c r="R299" s="68" t="str">
        <f t="shared" si="4"/>
        <v/>
      </c>
    </row>
    <row r="300" spans="17:18" x14ac:dyDescent="0.25">
      <c r="Q300" s="67"/>
      <c r="R300" s="68" t="str">
        <f t="shared" si="4"/>
        <v/>
      </c>
    </row>
    <row r="301" spans="17:18" x14ac:dyDescent="0.25">
      <c r="Q301" s="67"/>
      <c r="R301" s="68" t="str">
        <f t="shared" si="4"/>
        <v/>
      </c>
    </row>
    <row r="302" spans="17:18" x14ac:dyDescent="0.25">
      <c r="Q302" s="67"/>
      <c r="R302" s="68" t="str">
        <f t="shared" si="4"/>
        <v/>
      </c>
    </row>
    <row r="303" spans="17:18" x14ac:dyDescent="0.25">
      <c r="Q303" s="67"/>
      <c r="R303" s="68" t="str">
        <f t="shared" si="4"/>
        <v/>
      </c>
    </row>
    <row r="304" spans="17:18" x14ac:dyDescent="0.25">
      <c r="Q304" s="67"/>
      <c r="R304" s="68" t="str">
        <f t="shared" si="4"/>
        <v/>
      </c>
    </row>
    <row r="305" spans="17:18" x14ac:dyDescent="0.25">
      <c r="Q305" s="67"/>
      <c r="R305" s="68" t="str">
        <f t="shared" si="4"/>
        <v/>
      </c>
    </row>
    <row r="306" spans="17:18" x14ac:dyDescent="0.25">
      <c r="Q306" s="67"/>
      <c r="R306" s="68" t="str">
        <f t="shared" si="4"/>
        <v/>
      </c>
    </row>
    <row r="307" spans="17:18" x14ac:dyDescent="0.25">
      <c r="Q307" s="67"/>
      <c r="R307" s="68" t="str">
        <f t="shared" si="4"/>
        <v/>
      </c>
    </row>
    <row r="308" spans="17:18" x14ac:dyDescent="0.25">
      <c r="Q308" s="67"/>
      <c r="R308" s="68" t="str">
        <f t="shared" si="4"/>
        <v/>
      </c>
    </row>
    <row r="309" spans="17:18" x14ac:dyDescent="0.25">
      <c r="Q309" s="67"/>
      <c r="R309" s="68" t="str">
        <f t="shared" si="4"/>
        <v/>
      </c>
    </row>
    <row r="310" spans="17:18" x14ac:dyDescent="0.25">
      <c r="Q310" s="67"/>
      <c r="R310" s="68" t="str">
        <f t="shared" si="4"/>
        <v/>
      </c>
    </row>
    <row r="311" spans="17:18" x14ac:dyDescent="0.25">
      <c r="Q311" s="67"/>
      <c r="R311" s="68" t="str">
        <f t="shared" si="4"/>
        <v/>
      </c>
    </row>
    <row r="312" spans="17:18" x14ac:dyDescent="0.25">
      <c r="Q312" s="67"/>
      <c r="R312" s="68" t="str">
        <f t="shared" si="4"/>
        <v/>
      </c>
    </row>
    <row r="313" spans="17:18" x14ac:dyDescent="0.25">
      <c r="Q313" s="67"/>
      <c r="R313" s="68" t="str">
        <f t="shared" si="4"/>
        <v/>
      </c>
    </row>
    <row r="314" spans="17:18" x14ac:dyDescent="0.25">
      <c r="Q314" s="67"/>
      <c r="R314" s="68" t="str">
        <f t="shared" si="4"/>
        <v/>
      </c>
    </row>
    <row r="315" spans="17:18" x14ac:dyDescent="0.25">
      <c r="Q315" s="67"/>
      <c r="R315" s="68" t="str">
        <f t="shared" si="4"/>
        <v/>
      </c>
    </row>
    <row r="316" spans="17:18" x14ac:dyDescent="0.25">
      <c r="Q316" s="67"/>
      <c r="R316" s="68" t="str">
        <f t="shared" si="4"/>
        <v/>
      </c>
    </row>
    <row r="317" spans="17:18" x14ac:dyDescent="0.25">
      <c r="Q317" s="67"/>
      <c r="R317" s="68" t="str">
        <f t="shared" si="4"/>
        <v/>
      </c>
    </row>
    <row r="318" spans="17:18" x14ac:dyDescent="0.25">
      <c r="Q318" s="67"/>
      <c r="R318" s="68" t="str">
        <f t="shared" si="4"/>
        <v/>
      </c>
    </row>
    <row r="319" spans="17:18" x14ac:dyDescent="0.25">
      <c r="Q319" s="67"/>
      <c r="R319" s="68" t="str">
        <f t="shared" si="4"/>
        <v/>
      </c>
    </row>
    <row r="320" spans="17:18" x14ac:dyDescent="0.25">
      <c r="Q320" s="67"/>
      <c r="R320" s="68" t="str">
        <f t="shared" si="4"/>
        <v/>
      </c>
    </row>
    <row r="321" spans="17:18" x14ac:dyDescent="0.25">
      <c r="Q321" s="67"/>
      <c r="R321" s="68" t="str">
        <f t="shared" si="4"/>
        <v/>
      </c>
    </row>
    <row r="322" spans="17:18" x14ac:dyDescent="0.25">
      <c r="Q322" s="67"/>
      <c r="R322" s="68" t="str">
        <f t="shared" si="4"/>
        <v/>
      </c>
    </row>
    <row r="323" spans="17:18" x14ac:dyDescent="0.25">
      <c r="Q323" s="67"/>
      <c r="R323" s="68" t="str">
        <f t="shared" ref="R323:R386" si="5">IF(ISBLANK(Q323),"",VALUE(RIGHT(Q323,4))/100)</f>
        <v/>
      </c>
    </row>
    <row r="324" spans="17:18" x14ac:dyDescent="0.25">
      <c r="Q324" s="67"/>
      <c r="R324" s="68" t="str">
        <f t="shared" si="5"/>
        <v/>
      </c>
    </row>
    <row r="325" spans="17:18" x14ac:dyDescent="0.25">
      <c r="Q325" s="67"/>
      <c r="R325" s="68" t="str">
        <f t="shared" si="5"/>
        <v/>
      </c>
    </row>
    <row r="326" spans="17:18" x14ac:dyDescent="0.25">
      <c r="Q326" s="67"/>
      <c r="R326" s="68" t="str">
        <f t="shared" si="5"/>
        <v/>
      </c>
    </row>
    <row r="327" spans="17:18" x14ac:dyDescent="0.25">
      <c r="Q327" s="67"/>
      <c r="R327" s="68" t="str">
        <f t="shared" si="5"/>
        <v/>
      </c>
    </row>
    <row r="328" spans="17:18" x14ac:dyDescent="0.25">
      <c r="Q328" s="67"/>
      <c r="R328" s="68" t="str">
        <f t="shared" si="5"/>
        <v/>
      </c>
    </row>
    <row r="329" spans="17:18" x14ac:dyDescent="0.25">
      <c r="Q329" s="67"/>
      <c r="R329" s="68" t="str">
        <f t="shared" si="5"/>
        <v/>
      </c>
    </row>
    <row r="330" spans="17:18" x14ac:dyDescent="0.25">
      <c r="Q330" s="67"/>
      <c r="R330" s="68" t="str">
        <f t="shared" si="5"/>
        <v/>
      </c>
    </row>
    <row r="331" spans="17:18" x14ac:dyDescent="0.25">
      <c r="Q331" s="67"/>
      <c r="R331" s="68" t="str">
        <f t="shared" si="5"/>
        <v/>
      </c>
    </row>
    <row r="332" spans="17:18" x14ac:dyDescent="0.25">
      <c r="Q332" s="67"/>
      <c r="R332" s="68" t="str">
        <f t="shared" si="5"/>
        <v/>
      </c>
    </row>
    <row r="333" spans="17:18" x14ac:dyDescent="0.25">
      <c r="Q333" s="67"/>
      <c r="R333" s="68" t="str">
        <f t="shared" si="5"/>
        <v/>
      </c>
    </row>
    <row r="334" spans="17:18" x14ac:dyDescent="0.25">
      <c r="Q334" s="67"/>
      <c r="R334" s="68" t="str">
        <f t="shared" si="5"/>
        <v/>
      </c>
    </row>
    <row r="335" spans="17:18" x14ac:dyDescent="0.25">
      <c r="Q335" s="67"/>
      <c r="R335" s="68" t="str">
        <f t="shared" si="5"/>
        <v/>
      </c>
    </row>
    <row r="336" spans="17:18" x14ac:dyDescent="0.25">
      <c r="Q336" s="67"/>
      <c r="R336" s="68" t="str">
        <f t="shared" si="5"/>
        <v/>
      </c>
    </row>
    <row r="337" spans="17:18" x14ac:dyDescent="0.25">
      <c r="Q337" s="67"/>
      <c r="R337" s="68" t="str">
        <f t="shared" si="5"/>
        <v/>
      </c>
    </row>
    <row r="338" spans="17:18" x14ac:dyDescent="0.25">
      <c r="Q338" s="67"/>
      <c r="R338" s="68" t="str">
        <f t="shared" si="5"/>
        <v/>
      </c>
    </row>
    <row r="339" spans="17:18" x14ac:dyDescent="0.25">
      <c r="Q339" s="67"/>
      <c r="R339" s="68" t="str">
        <f t="shared" si="5"/>
        <v/>
      </c>
    </row>
    <row r="340" spans="17:18" x14ac:dyDescent="0.25">
      <c r="Q340" s="67"/>
      <c r="R340" s="68" t="str">
        <f t="shared" si="5"/>
        <v/>
      </c>
    </row>
    <row r="341" spans="17:18" x14ac:dyDescent="0.25">
      <c r="Q341" s="67"/>
      <c r="R341" s="68" t="str">
        <f t="shared" si="5"/>
        <v/>
      </c>
    </row>
    <row r="342" spans="17:18" x14ac:dyDescent="0.25">
      <c r="Q342" s="67"/>
      <c r="R342" s="68" t="str">
        <f t="shared" si="5"/>
        <v/>
      </c>
    </row>
    <row r="343" spans="17:18" x14ac:dyDescent="0.25">
      <c r="Q343" s="67"/>
      <c r="R343" s="68" t="str">
        <f t="shared" si="5"/>
        <v/>
      </c>
    </row>
    <row r="344" spans="17:18" x14ac:dyDescent="0.25">
      <c r="Q344" s="67"/>
      <c r="R344" s="68" t="str">
        <f t="shared" si="5"/>
        <v/>
      </c>
    </row>
    <row r="345" spans="17:18" x14ac:dyDescent="0.25">
      <c r="Q345" s="67"/>
      <c r="R345" s="68" t="str">
        <f t="shared" si="5"/>
        <v/>
      </c>
    </row>
    <row r="346" spans="17:18" x14ac:dyDescent="0.25">
      <c r="Q346" s="67"/>
      <c r="R346" s="68" t="str">
        <f t="shared" si="5"/>
        <v/>
      </c>
    </row>
    <row r="347" spans="17:18" x14ac:dyDescent="0.25">
      <c r="Q347" s="67"/>
      <c r="R347" s="68" t="str">
        <f t="shared" si="5"/>
        <v/>
      </c>
    </row>
    <row r="348" spans="17:18" x14ac:dyDescent="0.25">
      <c r="Q348" s="67"/>
      <c r="R348" s="68" t="str">
        <f t="shared" si="5"/>
        <v/>
      </c>
    </row>
    <row r="349" spans="17:18" x14ac:dyDescent="0.25">
      <c r="Q349" s="67"/>
      <c r="R349" s="68" t="str">
        <f t="shared" si="5"/>
        <v/>
      </c>
    </row>
    <row r="350" spans="17:18" x14ac:dyDescent="0.25">
      <c r="Q350" s="67"/>
      <c r="R350" s="68" t="str">
        <f t="shared" si="5"/>
        <v/>
      </c>
    </row>
    <row r="351" spans="17:18" x14ac:dyDescent="0.25">
      <c r="Q351" s="67"/>
      <c r="R351" s="68" t="str">
        <f t="shared" si="5"/>
        <v/>
      </c>
    </row>
    <row r="352" spans="17:18" x14ac:dyDescent="0.25">
      <c r="Q352" s="67"/>
      <c r="R352" s="68" t="str">
        <f t="shared" si="5"/>
        <v/>
      </c>
    </row>
    <row r="353" spans="17:18" x14ac:dyDescent="0.25">
      <c r="Q353" s="67"/>
      <c r="R353" s="68" t="str">
        <f t="shared" si="5"/>
        <v/>
      </c>
    </row>
    <row r="354" spans="17:18" x14ac:dyDescent="0.25">
      <c r="Q354" s="67"/>
      <c r="R354" s="68" t="str">
        <f t="shared" si="5"/>
        <v/>
      </c>
    </row>
    <row r="355" spans="17:18" x14ac:dyDescent="0.25">
      <c r="Q355" s="67"/>
      <c r="R355" s="68" t="str">
        <f t="shared" si="5"/>
        <v/>
      </c>
    </row>
    <row r="356" spans="17:18" x14ac:dyDescent="0.25">
      <c r="Q356" s="67"/>
      <c r="R356" s="68" t="str">
        <f t="shared" si="5"/>
        <v/>
      </c>
    </row>
    <row r="357" spans="17:18" x14ac:dyDescent="0.25">
      <c r="Q357" s="67"/>
      <c r="R357" s="68" t="str">
        <f t="shared" si="5"/>
        <v/>
      </c>
    </row>
    <row r="358" spans="17:18" x14ac:dyDescent="0.25">
      <c r="Q358" s="67"/>
      <c r="R358" s="68" t="str">
        <f t="shared" si="5"/>
        <v/>
      </c>
    </row>
    <row r="359" spans="17:18" x14ac:dyDescent="0.25">
      <c r="Q359" s="67"/>
      <c r="R359" s="68" t="str">
        <f t="shared" si="5"/>
        <v/>
      </c>
    </row>
    <row r="360" spans="17:18" x14ac:dyDescent="0.25">
      <c r="Q360" s="67"/>
      <c r="R360" s="68" t="str">
        <f t="shared" si="5"/>
        <v/>
      </c>
    </row>
    <row r="361" spans="17:18" x14ac:dyDescent="0.25">
      <c r="Q361" s="67"/>
      <c r="R361" s="68" t="str">
        <f t="shared" si="5"/>
        <v/>
      </c>
    </row>
    <row r="362" spans="17:18" x14ac:dyDescent="0.25">
      <c r="Q362" s="67"/>
      <c r="R362" s="68" t="str">
        <f t="shared" si="5"/>
        <v/>
      </c>
    </row>
    <row r="363" spans="17:18" x14ac:dyDescent="0.25">
      <c r="Q363" s="67"/>
      <c r="R363" s="68" t="str">
        <f t="shared" si="5"/>
        <v/>
      </c>
    </row>
    <row r="364" spans="17:18" x14ac:dyDescent="0.25">
      <c r="Q364" s="67"/>
      <c r="R364" s="68" t="str">
        <f t="shared" si="5"/>
        <v/>
      </c>
    </row>
    <row r="365" spans="17:18" x14ac:dyDescent="0.25">
      <c r="Q365" s="67"/>
      <c r="R365" s="68" t="str">
        <f t="shared" si="5"/>
        <v/>
      </c>
    </row>
    <row r="366" spans="17:18" x14ac:dyDescent="0.25">
      <c r="Q366" s="67"/>
      <c r="R366" s="68" t="str">
        <f t="shared" si="5"/>
        <v/>
      </c>
    </row>
    <row r="367" spans="17:18" x14ac:dyDescent="0.25">
      <c r="Q367" s="67"/>
      <c r="R367" s="68" t="str">
        <f t="shared" si="5"/>
        <v/>
      </c>
    </row>
    <row r="368" spans="17:18" x14ac:dyDescent="0.25">
      <c r="Q368" s="67"/>
      <c r="R368" s="68" t="str">
        <f t="shared" si="5"/>
        <v/>
      </c>
    </row>
    <row r="369" spans="17:18" x14ac:dyDescent="0.25">
      <c r="Q369" s="67"/>
      <c r="R369" s="68" t="str">
        <f t="shared" si="5"/>
        <v/>
      </c>
    </row>
    <row r="370" spans="17:18" x14ac:dyDescent="0.25">
      <c r="Q370" s="67"/>
      <c r="R370" s="68" t="str">
        <f t="shared" si="5"/>
        <v/>
      </c>
    </row>
    <row r="371" spans="17:18" x14ac:dyDescent="0.25">
      <c r="Q371" s="67"/>
      <c r="R371" s="68" t="str">
        <f t="shared" si="5"/>
        <v/>
      </c>
    </row>
    <row r="372" spans="17:18" x14ac:dyDescent="0.25">
      <c r="Q372" s="67"/>
      <c r="R372" s="68" t="str">
        <f t="shared" si="5"/>
        <v/>
      </c>
    </row>
    <row r="373" spans="17:18" x14ac:dyDescent="0.25">
      <c r="Q373" s="67"/>
      <c r="R373" s="68" t="str">
        <f t="shared" si="5"/>
        <v/>
      </c>
    </row>
    <row r="374" spans="17:18" x14ac:dyDescent="0.25">
      <c r="Q374" s="67"/>
      <c r="R374" s="68" t="str">
        <f t="shared" si="5"/>
        <v/>
      </c>
    </row>
    <row r="375" spans="17:18" x14ac:dyDescent="0.25">
      <c r="Q375" s="67"/>
      <c r="R375" s="68" t="str">
        <f t="shared" si="5"/>
        <v/>
      </c>
    </row>
    <row r="376" spans="17:18" x14ac:dyDescent="0.25">
      <c r="Q376" s="67"/>
      <c r="R376" s="68" t="str">
        <f t="shared" si="5"/>
        <v/>
      </c>
    </row>
    <row r="377" spans="17:18" x14ac:dyDescent="0.25">
      <c r="Q377" s="67"/>
      <c r="R377" s="68" t="str">
        <f t="shared" si="5"/>
        <v/>
      </c>
    </row>
    <row r="378" spans="17:18" x14ac:dyDescent="0.25">
      <c r="Q378" s="67"/>
      <c r="R378" s="68" t="str">
        <f t="shared" si="5"/>
        <v/>
      </c>
    </row>
    <row r="379" spans="17:18" x14ac:dyDescent="0.25">
      <c r="Q379" s="67"/>
      <c r="R379" s="68" t="str">
        <f t="shared" si="5"/>
        <v/>
      </c>
    </row>
    <row r="380" spans="17:18" x14ac:dyDescent="0.25">
      <c r="Q380" s="67"/>
      <c r="R380" s="68" t="str">
        <f t="shared" si="5"/>
        <v/>
      </c>
    </row>
    <row r="381" spans="17:18" x14ac:dyDescent="0.25">
      <c r="Q381" s="67"/>
      <c r="R381" s="68" t="str">
        <f t="shared" si="5"/>
        <v/>
      </c>
    </row>
    <row r="382" spans="17:18" x14ac:dyDescent="0.25">
      <c r="Q382" s="67"/>
      <c r="R382" s="68" t="str">
        <f t="shared" si="5"/>
        <v/>
      </c>
    </row>
    <row r="383" spans="17:18" x14ac:dyDescent="0.25">
      <c r="Q383" s="67"/>
      <c r="R383" s="68" t="str">
        <f t="shared" si="5"/>
        <v/>
      </c>
    </row>
    <row r="384" spans="17:18" x14ac:dyDescent="0.25">
      <c r="Q384" s="67"/>
      <c r="R384" s="68" t="str">
        <f t="shared" si="5"/>
        <v/>
      </c>
    </row>
    <row r="385" spans="17:18" x14ac:dyDescent="0.25">
      <c r="Q385" s="67"/>
      <c r="R385" s="68" t="str">
        <f t="shared" si="5"/>
        <v/>
      </c>
    </row>
    <row r="386" spans="17:18" x14ac:dyDescent="0.25">
      <c r="Q386" s="67"/>
      <c r="R386" s="68" t="str">
        <f t="shared" si="5"/>
        <v/>
      </c>
    </row>
    <row r="387" spans="17:18" x14ac:dyDescent="0.25">
      <c r="Q387" s="67"/>
      <c r="R387" s="68" t="str">
        <f t="shared" ref="R387:R395" si="6">IF(ISBLANK(Q387),"",VALUE(RIGHT(Q387,4))/100)</f>
        <v/>
      </c>
    </row>
    <row r="388" spans="17:18" x14ac:dyDescent="0.25">
      <c r="Q388" s="67"/>
      <c r="R388" s="68" t="str">
        <f t="shared" si="6"/>
        <v/>
      </c>
    </row>
    <row r="389" spans="17:18" x14ac:dyDescent="0.25">
      <c r="Q389" s="67"/>
      <c r="R389" s="68" t="str">
        <f t="shared" si="6"/>
        <v/>
      </c>
    </row>
    <row r="390" spans="17:18" x14ac:dyDescent="0.25">
      <c r="Q390" s="67"/>
      <c r="R390" s="68" t="str">
        <f t="shared" si="6"/>
        <v/>
      </c>
    </row>
    <row r="391" spans="17:18" x14ac:dyDescent="0.25">
      <c r="Q391" s="67"/>
      <c r="R391" s="68" t="str">
        <f t="shared" si="6"/>
        <v/>
      </c>
    </row>
    <row r="392" spans="17:18" x14ac:dyDescent="0.25">
      <c r="Q392" s="67"/>
      <c r="R392" s="68" t="str">
        <f t="shared" si="6"/>
        <v/>
      </c>
    </row>
    <row r="393" spans="17:18" x14ac:dyDescent="0.25">
      <c r="Q393" s="67"/>
      <c r="R393" s="68" t="str">
        <f t="shared" si="6"/>
        <v/>
      </c>
    </row>
    <row r="394" spans="17:18" x14ac:dyDescent="0.25">
      <c r="Q394" s="67"/>
      <c r="R394" s="68" t="str">
        <f t="shared" si="6"/>
        <v/>
      </c>
    </row>
    <row r="395" spans="17:18" x14ac:dyDescent="0.25">
      <c r="Q395" s="67"/>
      <c r="R395" s="68" t="str">
        <f t="shared" si="6"/>
        <v/>
      </c>
    </row>
    <row r="396" spans="17:18" x14ac:dyDescent="0.25">
      <c r="Q396" s="67"/>
      <c r="R396" s="68"/>
    </row>
    <row r="397" spans="17:18" x14ac:dyDescent="0.25">
      <c r="Q397" s="67"/>
      <c r="R397" s="68"/>
    </row>
    <row r="398" spans="17:18" x14ac:dyDescent="0.25">
      <c r="Q398" s="67"/>
      <c r="R398" s="68" t="str">
        <f t="shared" ref="R398" si="7">IF(ISBLANK(Q398),"",VALUE(RIGHT(Q398,4))/100)</f>
        <v/>
      </c>
    </row>
    <row r="399" spans="17:18" x14ac:dyDescent="0.25">
      <c r="Q399" s="67"/>
      <c r="R399" s="68" t="str">
        <f t="shared" ref="R399:R441" si="8">IF(ISBLANK(Q399),"",VALUE(RIGHT(Q399,4))/100)</f>
        <v/>
      </c>
    </row>
    <row r="400" spans="17:18" x14ac:dyDescent="0.25">
      <c r="Q400" s="67"/>
      <c r="R400" s="68" t="str">
        <f t="shared" si="8"/>
        <v/>
      </c>
    </row>
    <row r="401" spans="17:18" x14ac:dyDescent="0.25">
      <c r="Q401" s="67"/>
      <c r="R401" s="68" t="str">
        <f t="shared" si="8"/>
        <v/>
      </c>
    </row>
    <row r="402" spans="17:18" ht="15.75" thickBot="1" x14ac:dyDescent="0.3">
      <c r="Q402" s="69"/>
      <c r="R402" s="70" t="str">
        <f t="shared" si="8"/>
        <v/>
      </c>
    </row>
    <row r="403" spans="17:18" x14ac:dyDescent="0.25">
      <c r="Q403" s="71"/>
      <c r="R403" s="72" t="str">
        <f t="shared" si="8"/>
        <v/>
      </c>
    </row>
    <row r="404" spans="17:18" x14ac:dyDescent="0.25">
      <c r="Q404" s="71"/>
      <c r="R404" s="72" t="str">
        <f t="shared" si="8"/>
        <v/>
      </c>
    </row>
    <row r="405" spans="17:18" x14ac:dyDescent="0.25">
      <c r="Q405" s="71"/>
      <c r="R405" s="72" t="str">
        <f t="shared" si="8"/>
        <v/>
      </c>
    </row>
    <row r="406" spans="17:18" x14ac:dyDescent="0.25">
      <c r="Q406" s="71"/>
      <c r="R406" s="72" t="str">
        <f t="shared" si="8"/>
        <v/>
      </c>
    </row>
    <row r="407" spans="17:18" x14ac:dyDescent="0.25">
      <c r="Q407" s="71"/>
      <c r="R407" s="72" t="str">
        <f t="shared" si="8"/>
        <v/>
      </c>
    </row>
    <row r="408" spans="17:18" x14ac:dyDescent="0.25">
      <c r="Q408" s="71"/>
      <c r="R408" s="72" t="str">
        <f t="shared" si="8"/>
        <v/>
      </c>
    </row>
    <row r="409" spans="17:18" x14ac:dyDescent="0.25">
      <c r="Q409" s="71"/>
      <c r="R409" s="72" t="str">
        <f t="shared" si="8"/>
        <v/>
      </c>
    </row>
    <row r="410" spans="17:18" x14ac:dyDescent="0.25">
      <c r="Q410" s="71"/>
      <c r="R410" s="72" t="str">
        <f t="shared" si="8"/>
        <v/>
      </c>
    </row>
    <row r="411" spans="17:18" x14ac:dyDescent="0.25">
      <c r="Q411" s="71"/>
      <c r="R411" s="72" t="str">
        <f t="shared" si="8"/>
        <v/>
      </c>
    </row>
    <row r="412" spans="17:18" x14ac:dyDescent="0.25">
      <c r="Q412" s="71"/>
      <c r="R412" s="72" t="str">
        <f t="shared" si="8"/>
        <v/>
      </c>
    </row>
    <row r="413" spans="17:18" x14ac:dyDescent="0.25">
      <c r="Q413" s="71"/>
      <c r="R413" s="72" t="str">
        <f t="shared" si="8"/>
        <v/>
      </c>
    </row>
    <row r="414" spans="17:18" x14ac:dyDescent="0.25">
      <c r="Q414" s="71"/>
      <c r="R414" s="72" t="str">
        <f t="shared" si="8"/>
        <v/>
      </c>
    </row>
    <row r="415" spans="17:18" x14ac:dyDescent="0.25">
      <c r="Q415" s="71"/>
      <c r="R415" s="72" t="str">
        <f t="shared" si="8"/>
        <v/>
      </c>
    </row>
    <row r="416" spans="17:18" x14ac:dyDescent="0.25">
      <c r="Q416" s="71"/>
      <c r="R416" s="72" t="str">
        <f t="shared" si="8"/>
        <v/>
      </c>
    </row>
    <row r="417" spans="17:18" x14ac:dyDescent="0.25">
      <c r="Q417" s="71"/>
      <c r="R417" s="72" t="str">
        <f t="shared" si="8"/>
        <v/>
      </c>
    </row>
    <row r="418" spans="17:18" x14ac:dyDescent="0.25">
      <c r="Q418" s="71"/>
      <c r="R418" s="72" t="str">
        <f t="shared" si="8"/>
        <v/>
      </c>
    </row>
    <row r="419" spans="17:18" x14ac:dyDescent="0.25">
      <c r="Q419" s="71"/>
      <c r="R419" s="72" t="str">
        <f t="shared" si="8"/>
        <v/>
      </c>
    </row>
    <row r="420" spans="17:18" x14ac:dyDescent="0.25">
      <c r="Q420" s="71"/>
      <c r="R420" s="72" t="str">
        <f t="shared" si="8"/>
        <v/>
      </c>
    </row>
    <row r="421" spans="17:18" x14ac:dyDescent="0.25">
      <c r="Q421" s="71"/>
      <c r="R421" s="72" t="str">
        <f t="shared" si="8"/>
        <v/>
      </c>
    </row>
    <row r="422" spans="17:18" x14ac:dyDescent="0.25">
      <c r="Q422" s="71"/>
      <c r="R422" s="72" t="str">
        <f t="shared" si="8"/>
        <v/>
      </c>
    </row>
    <row r="423" spans="17:18" x14ac:dyDescent="0.25">
      <c r="Q423" s="71"/>
      <c r="R423" s="72" t="str">
        <f t="shared" si="8"/>
        <v/>
      </c>
    </row>
    <row r="424" spans="17:18" x14ac:dyDescent="0.25">
      <c r="Q424" s="71"/>
      <c r="R424" s="72" t="str">
        <f t="shared" si="8"/>
        <v/>
      </c>
    </row>
    <row r="425" spans="17:18" x14ac:dyDescent="0.25">
      <c r="Q425" s="71"/>
      <c r="R425" s="72" t="str">
        <f t="shared" si="8"/>
        <v/>
      </c>
    </row>
    <row r="426" spans="17:18" x14ac:dyDescent="0.25">
      <c r="Q426" s="71"/>
      <c r="R426" s="72" t="str">
        <f t="shared" si="8"/>
        <v/>
      </c>
    </row>
    <row r="427" spans="17:18" x14ac:dyDescent="0.25">
      <c r="Q427" s="71"/>
      <c r="R427" s="72" t="str">
        <f t="shared" si="8"/>
        <v/>
      </c>
    </row>
    <row r="428" spans="17:18" x14ac:dyDescent="0.25">
      <c r="Q428" s="71"/>
      <c r="R428" s="72" t="str">
        <f t="shared" si="8"/>
        <v/>
      </c>
    </row>
    <row r="429" spans="17:18" x14ac:dyDescent="0.25">
      <c r="Q429" s="71"/>
      <c r="R429" s="72" t="str">
        <f t="shared" si="8"/>
        <v/>
      </c>
    </row>
    <row r="430" spans="17:18" x14ac:dyDescent="0.25">
      <c r="Q430" s="71"/>
      <c r="R430" s="72" t="str">
        <f t="shared" si="8"/>
        <v/>
      </c>
    </row>
    <row r="431" spans="17:18" x14ac:dyDescent="0.25">
      <c r="Q431" s="71"/>
      <c r="R431" s="72" t="str">
        <f t="shared" si="8"/>
        <v/>
      </c>
    </row>
    <row r="432" spans="17:18" x14ac:dyDescent="0.25">
      <c r="Q432" s="71"/>
      <c r="R432" s="72" t="str">
        <f t="shared" si="8"/>
        <v/>
      </c>
    </row>
    <row r="433" spans="17:18" x14ac:dyDescent="0.25">
      <c r="Q433" s="71"/>
      <c r="R433" s="72" t="str">
        <f t="shared" si="8"/>
        <v/>
      </c>
    </row>
    <row r="434" spans="17:18" x14ac:dyDescent="0.25">
      <c r="Q434" s="71"/>
      <c r="R434" s="72" t="str">
        <f t="shared" si="8"/>
        <v/>
      </c>
    </row>
    <row r="435" spans="17:18" x14ac:dyDescent="0.25">
      <c r="Q435" s="71"/>
      <c r="R435" s="72" t="str">
        <f t="shared" si="8"/>
        <v/>
      </c>
    </row>
    <row r="436" spans="17:18" x14ac:dyDescent="0.25">
      <c r="Q436" s="71"/>
      <c r="R436" s="72" t="str">
        <f t="shared" si="8"/>
        <v/>
      </c>
    </row>
    <row r="437" spans="17:18" x14ac:dyDescent="0.25">
      <c r="Q437" s="71"/>
      <c r="R437" s="72" t="str">
        <f t="shared" si="8"/>
        <v/>
      </c>
    </row>
    <row r="438" spans="17:18" x14ac:dyDescent="0.25">
      <c r="Q438" s="71"/>
      <c r="R438" s="72" t="str">
        <f t="shared" si="8"/>
        <v/>
      </c>
    </row>
    <row r="439" spans="17:18" x14ac:dyDescent="0.25">
      <c r="Q439" s="71"/>
      <c r="R439" s="72" t="str">
        <f t="shared" si="8"/>
        <v/>
      </c>
    </row>
    <row r="440" spans="17:18" x14ac:dyDescent="0.25">
      <c r="Q440" s="71"/>
      <c r="R440" s="72" t="str">
        <f t="shared" si="8"/>
        <v/>
      </c>
    </row>
    <row r="441" spans="17:18" x14ac:dyDescent="0.25">
      <c r="Q441" s="71"/>
      <c r="R441" s="72" t="str">
        <f t="shared" si="8"/>
        <v/>
      </c>
    </row>
    <row r="442" spans="17:18" x14ac:dyDescent="0.25">
      <c r="Q442" s="71"/>
      <c r="R442" s="72" t="str">
        <f t="shared" ref="R442:R501" si="9">IF(ISBLANK(Q442),"",VALUE(RIGHT(Q442,4))/100)</f>
        <v/>
      </c>
    </row>
    <row r="443" spans="17:18" x14ac:dyDescent="0.25">
      <c r="Q443" s="71"/>
      <c r="R443" s="72" t="str">
        <f t="shared" si="9"/>
        <v/>
      </c>
    </row>
    <row r="444" spans="17:18" x14ac:dyDescent="0.25">
      <c r="Q444" s="71"/>
      <c r="R444" s="72" t="str">
        <f t="shared" si="9"/>
        <v/>
      </c>
    </row>
    <row r="445" spans="17:18" x14ac:dyDescent="0.25">
      <c r="Q445" s="71"/>
      <c r="R445" s="72" t="str">
        <f t="shared" si="9"/>
        <v/>
      </c>
    </row>
    <row r="446" spans="17:18" x14ac:dyDescent="0.25">
      <c r="Q446" s="71"/>
      <c r="R446" s="72" t="str">
        <f t="shared" si="9"/>
        <v/>
      </c>
    </row>
    <row r="447" spans="17:18" x14ac:dyDescent="0.25">
      <c r="Q447" s="71"/>
      <c r="R447" s="72" t="str">
        <f t="shared" si="9"/>
        <v/>
      </c>
    </row>
    <row r="448" spans="17:18" x14ac:dyDescent="0.25">
      <c r="Q448" s="71"/>
      <c r="R448" s="72" t="str">
        <f t="shared" si="9"/>
        <v/>
      </c>
    </row>
    <row r="449" spans="17:18" x14ac:dyDescent="0.25">
      <c r="Q449" s="71"/>
      <c r="R449" s="72" t="str">
        <f t="shared" si="9"/>
        <v/>
      </c>
    </row>
    <row r="450" spans="17:18" x14ac:dyDescent="0.25">
      <c r="Q450" s="71"/>
      <c r="R450" s="72" t="str">
        <f t="shared" si="9"/>
        <v/>
      </c>
    </row>
    <row r="451" spans="17:18" x14ac:dyDescent="0.25">
      <c r="Q451" s="71"/>
      <c r="R451" s="72" t="str">
        <f t="shared" si="9"/>
        <v/>
      </c>
    </row>
    <row r="452" spans="17:18" x14ac:dyDescent="0.25">
      <c r="Q452" s="71"/>
      <c r="R452" s="72" t="str">
        <f t="shared" si="9"/>
        <v/>
      </c>
    </row>
    <row r="453" spans="17:18" x14ac:dyDescent="0.25">
      <c r="Q453" s="71"/>
      <c r="R453" s="72" t="str">
        <f t="shared" si="9"/>
        <v/>
      </c>
    </row>
    <row r="454" spans="17:18" x14ac:dyDescent="0.25">
      <c r="Q454" s="71"/>
      <c r="R454" s="72" t="str">
        <f t="shared" si="9"/>
        <v/>
      </c>
    </row>
    <row r="455" spans="17:18" x14ac:dyDescent="0.25">
      <c r="Q455" s="71"/>
      <c r="R455" s="72" t="str">
        <f t="shared" si="9"/>
        <v/>
      </c>
    </row>
    <row r="456" spans="17:18" x14ac:dyDescent="0.25">
      <c r="Q456" s="71"/>
      <c r="R456" s="72" t="str">
        <f t="shared" si="9"/>
        <v/>
      </c>
    </row>
    <row r="457" spans="17:18" x14ac:dyDescent="0.25">
      <c r="Q457" s="71"/>
      <c r="R457" s="72" t="str">
        <f t="shared" si="9"/>
        <v/>
      </c>
    </row>
    <row r="458" spans="17:18" x14ac:dyDescent="0.25">
      <c r="Q458" s="71"/>
      <c r="R458" s="72" t="str">
        <f t="shared" si="9"/>
        <v/>
      </c>
    </row>
    <row r="459" spans="17:18" x14ac:dyDescent="0.25">
      <c r="Q459" s="71"/>
      <c r="R459" s="72" t="str">
        <f t="shared" si="9"/>
        <v/>
      </c>
    </row>
    <row r="460" spans="17:18" x14ac:dyDescent="0.25">
      <c r="Q460" s="71"/>
      <c r="R460" s="72" t="str">
        <f t="shared" si="9"/>
        <v/>
      </c>
    </row>
    <row r="461" spans="17:18" x14ac:dyDescent="0.25">
      <c r="Q461" s="71"/>
      <c r="R461" s="72" t="str">
        <f t="shared" si="9"/>
        <v/>
      </c>
    </row>
    <row r="462" spans="17:18" x14ac:dyDescent="0.25">
      <c r="Q462" s="71"/>
      <c r="R462" s="72" t="str">
        <f t="shared" si="9"/>
        <v/>
      </c>
    </row>
    <row r="463" spans="17:18" x14ac:dyDescent="0.25">
      <c r="Q463" s="71"/>
      <c r="R463" s="72" t="str">
        <f t="shared" si="9"/>
        <v/>
      </c>
    </row>
    <row r="464" spans="17:18" x14ac:dyDescent="0.25">
      <c r="Q464" s="71"/>
      <c r="R464" s="72" t="str">
        <f t="shared" si="9"/>
        <v/>
      </c>
    </row>
    <row r="465" spans="17:18" x14ac:dyDescent="0.25">
      <c r="Q465" s="71"/>
      <c r="R465" s="72" t="str">
        <f t="shared" si="9"/>
        <v/>
      </c>
    </row>
    <row r="466" spans="17:18" x14ac:dyDescent="0.25">
      <c r="Q466" s="71"/>
      <c r="R466" s="72" t="str">
        <f t="shared" si="9"/>
        <v/>
      </c>
    </row>
    <row r="467" spans="17:18" x14ac:dyDescent="0.25">
      <c r="Q467" s="71"/>
      <c r="R467" s="72" t="str">
        <f t="shared" si="9"/>
        <v/>
      </c>
    </row>
    <row r="468" spans="17:18" x14ac:dyDescent="0.25">
      <c r="Q468" s="71"/>
      <c r="R468" s="72" t="str">
        <f t="shared" si="9"/>
        <v/>
      </c>
    </row>
    <row r="469" spans="17:18" x14ac:dyDescent="0.25">
      <c r="Q469" s="71"/>
      <c r="R469" s="72" t="str">
        <f t="shared" si="9"/>
        <v/>
      </c>
    </row>
    <row r="470" spans="17:18" x14ac:dyDescent="0.25">
      <c r="Q470" s="71"/>
      <c r="R470" s="72" t="str">
        <f t="shared" si="9"/>
        <v/>
      </c>
    </row>
    <row r="471" spans="17:18" x14ac:dyDescent="0.25">
      <c r="Q471" s="71"/>
      <c r="R471" s="72" t="str">
        <f t="shared" si="9"/>
        <v/>
      </c>
    </row>
    <row r="472" spans="17:18" x14ac:dyDescent="0.25">
      <c r="Q472" s="71"/>
      <c r="R472" s="72" t="str">
        <f t="shared" si="9"/>
        <v/>
      </c>
    </row>
    <row r="473" spans="17:18" x14ac:dyDescent="0.25">
      <c r="Q473" s="71"/>
      <c r="R473" s="72" t="str">
        <f t="shared" si="9"/>
        <v/>
      </c>
    </row>
    <row r="474" spans="17:18" x14ac:dyDescent="0.25">
      <c r="Q474" s="71"/>
      <c r="R474" s="72" t="str">
        <f t="shared" si="9"/>
        <v/>
      </c>
    </row>
    <row r="475" spans="17:18" x14ac:dyDescent="0.25">
      <c r="Q475" s="71"/>
      <c r="R475" s="72" t="str">
        <f t="shared" si="9"/>
        <v/>
      </c>
    </row>
    <row r="476" spans="17:18" x14ac:dyDescent="0.25">
      <c r="Q476" s="71"/>
      <c r="R476" s="72" t="str">
        <f t="shared" si="9"/>
        <v/>
      </c>
    </row>
    <row r="477" spans="17:18" x14ac:dyDescent="0.25">
      <c r="Q477" s="71"/>
      <c r="R477" s="72" t="str">
        <f t="shared" si="9"/>
        <v/>
      </c>
    </row>
    <row r="478" spans="17:18" x14ac:dyDescent="0.25">
      <c r="Q478" s="71"/>
      <c r="R478" s="72" t="str">
        <f t="shared" si="9"/>
        <v/>
      </c>
    </row>
    <row r="479" spans="17:18" x14ac:dyDescent="0.25">
      <c r="Q479" s="71"/>
      <c r="R479" s="72" t="str">
        <f t="shared" si="9"/>
        <v/>
      </c>
    </row>
    <row r="480" spans="17:18" x14ac:dyDescent="0.25">
      <c r="Q480" s="71"/>
      <c r="R480" s="72" t="str">
        <f t="shared" si="9"/>
        <v/>
      </c>
    </row>
    <row r="481" spans="17:18" x14ac:dyDescent="0.25">
      <c r="Q481" s="71"/>
      <c r="R481" s="72" t="str">
        <f t="shared" si="9"/>
        <v/>
      </c>
    </row>
    <row r="482" spans="17:18" x14ac:dyDescent="0.25">
      <c r="Q482" s="71"/>
      <c r="R482" s="72" t="str">
        <f t="shared" si="9"/>
        <v/>
      </c>
    </row>
    <row r="483" spans="17:18" x14ac:dyDescent="0.25">
      <c r="Q483" s="71"/>
      <c r="R483" s="72" t="str">
        <f t="shared" si="9"/>
        <v/>
      </c>
    </row>
    <row r="484" spans="17:18" x14ac:dyDescent="0.25">
      <c r="Q484" s="71"/>
      <c r="R484" s="72" t="str">
        <f t="shared" si="9"/>
        <v/>
      </c>
    </row>
    <row r="485" spans="17:18" x14ac:dyDescent="0.25">
      <c r="Q485" s="71"/>
      <c r="R485" s="72" t="str">
        <f t="shared" si="9"/>
        <v/>
      </c>
    </row>
    <row r="486" spans="17:18" x14ac:dyDescent="0.25">
      <c r="Q486" s="71"/>
      <c r="R486" s="72" t="str">
        <f t="shared" si="9"/>
        <v/>
      </c>
    </row>
    <row r="487" spans="17:18" x14ac:dyDescent="0.25">
      <c r="Q487" s="71"/>
      <c r="R487" s="72" t="str">
        <f t="shared" si="9"/>
        <v/>
      </c>
    </row>
    <row r="488" spans="17:18" x14ac:dyDescent="0.25">
      <c r="Q488" s="71"/>
      <c r="R488" s="72" t="str">
        <f t="shared" si="9"/>
        <v/>
      </c>
    </row>
    <row r="489" spans="17:18" x14ac:dyDescent="0.25">
      <c r="Q489" s="71"/>
      <c r="R489" s="72" t="str">
        <f t="shared" si="9"/>
        <v/>
      </c>
    </row>
    <row r="490" spans="17:18" x14ac:dyDescent="0.25">
      <c r="Q490" s="71"/>
      <c r="R490" s="72" t="str">
        <f t="shared" si="9"/>
        <v/>
      </c>
    </row>
    <row r="491" spans="17:18" x14ac:dyDescent="0.25">
      <c r="Q491" s="71"/>
      <c r="R491" s="72" t="str">
        <f t="shared" si="9"/>
        <v/>
      </c>
    </row>
    <row r="492" spans="17:18" x14ac:dyDescent="0.25">
      <c r="Q492" s="71"/>
      <c r="R492" s="72" t="str">
        <f t="shared" si="9"/>
        <v/>
      </c>
    </row>
    <row r="493" spans="17:18" x14ac:dyDescent="0.25">
      <c r="Q493" s="71"/>
      <c r="R493" s="72" t="str">
        <f t="shared" si="9"/>
        <v/>
      </c>
    </row>
    <row r="494" spans="17:18" x14ac:dyDescent="0.25">
      <c r="Q494" s="71"/>
      <c r="R494" s="72" t="str">
        <f t="shared" si="9"/>
        <v/>
      </c>
    </row>
    <row r="495" spans="17:18" x14ac:dyDescent="0.25">
      <c r="Q495" s="71"/>
      <c r="R495" s="72" t="str">
        <f t="shared" si="9"/>
        <v/>
      </c>
    </row>
    <row r="496" spans="17:18" x14ac:dyDescent="0.25">
      <c r="Q496" s="71"/>
      <c r="R496" s="72" t="str">
        <f t="shared" si="9"/>
        <v/>
      </c>
    </row>
    <row r="497" spans="17:18" x14ac:dyDescent="0.25">
      <c r="Q497" s="71"/>
      <c r="R497" s="72" t="str">
        <f t="shared" si="9"/>
        <v/>
      </c>
    </row>
    <row r="498" spans="17:18" x14ac:dyDescent="0.25">
      <c r="Q498" s="71"/>
      <c r="R498" s="72" t="str">
        <f t="shared" si="9"/>
        <v/>
      </c>
    </row>
    <row r="499" spans="17:18" x14ac:dyDescent="0.25">
      <c r="Q499" s="71"/>
      <c r="R499" s="72" t="str">
        <f t="shared" si="9"/>
        <v/>
      </c>
    </row>
    <row r="500" spans="17:18" x14ac:dyDescent="0.25">
      <c r="Q500" s="71"/>
      <c r="R500" s="72" t="str">
        <f t="shared" si="9"/>
        <v/>
      </c>
    </row>
    <row r="501" spans="17:18" x14ac:dyDescent="0.25">
      <c r="Q501" s="71"/>
      <c r="R501" s="72" t="str">
        <f t="shared" si="9"/>
        <v/>
      </c>
    </row>
  </sheetData>
  <sheetProtection sheet="1" objects="1" scenarios="1"/>
  <mergeCells count="76">
    <mergeCell ref="Q1:R1"/>
    <mergeCell ref="J19:O19"/>
    <mergeCell ref="D43:E43"/>
    <mergeCell ref="B32:C32"/>
    <mergeCell ref="D32:E32"/>
    <mergeCell ref="B42:C42"/>
    <mergeCell ref="B33:C33"/>
    <mergeCell ref="D33:E33"/>
    <mergeCell ref="D42:E42"/>
    <mergeCell ref="B40:C40"/>
    <mergeCell ref="F42:G42"/>
    <mergeCell ref="F43:G43"/>
    <mergeCell ref="M33:N33"/>
    <mergeCell ref="M34:N34"/>
    <mergeCell ref="M36:N36"/>
    <mergeCell ref="M37:N37"/>
    <mergeCell ref="M39:N39"/>
    <mergeCell ref="M40:N40"/>
    <mergeCell ref="M42:N42"/>
    <mergeCell ref="M43:N43"/>
    <mergeCell ref="H36:H37"/>
    <mergeCell ref="K36:L36"/>
    <mergeCell ref="K37:L37"/>
    <mergeCell ref="K39:L39"/>
    <mergeCell ref="K40:L40"/>
    <mergeCell ref="K42:L42"/>
    <mergeCell ref="K43:L43"/>
    <mergeCell ref="A39:A40"/>
    <mergeCell ref="B34:C34"/>
    <mergeCell ref="D37:E37"/>
    <mergeCell ref="D34:E34"/>
    <mergeCell ref="D36:E36"/>
    <mergeCell ref="B39:C39"/>
    <mergeCell ref="D39:E39"/>
    <mergeCell ref="D40:E40"/>
    <mergeCell ref="A36:A37"/>
    <mergeCell ref="B37:C37"/>
    <mergeCell ref="F39:G39"/>
    <mergeCell ref="F40:G40"/>
    <mergeCell ref="A33:A34"/>
    <mergeCell ref="A42:A43"/>
    <mergeCell ref="I36:J36"/>
    <mergeCell ref="I37:J37"/>
    <mergeCell ref="H39:H40"/>
    <mergeCell ref="I39:J39"/>
    <mergeCell ref="B43:C43"/>
    <mergeCell ref="B36:C36"/>
    <mergeCell ref="H42:H43"/>
    <mergeCell ref="I42:J42"/>
    <mergeCell ref="I43:J43"/>
    <mergeCell ref="I40:J40"/>
    <mergeCell ref="F36:G36"/>
    <mergeCell ref="F37:G37"/>
    <mergeCell ref="B8:G8"/>
    <mergeCell ref="A6:G6"/>
    <mergeCell ref="B10:F10"/>
    <mergeCell ref="B12:G12"/>
    <mergeCell ref="B13:G13"/>
    <mergeCell ref="B14:G14"/>
    <mergeCell ref="B15:G15"/>
    <mergeCell ref="B16:G16"/>
    <mergeCell ref="F33:G33"/>
    <mergeCell ref="F34:G34"/>
    <mergeCell ref="A28:N28"/>
    <mergeCell ref="K32:L32"/>
    <mergeCell ref="H33:H34"/>
    <mergeCell ref="I33:J33"/>
    <mergeCell ref="K33:L33"/>
    <mergeCell ref="I34:J34"/>
    <mergeCell ref="K34:L34"/>
    <mergeCell ref="I32:J32"/>
    <mergeCell ref="I6:O6"/>
    <mergeCell ref="I13:N13"/>
    <mergeCell ref="I14:O14"/>
    <mergeCell ref="I15:N15"/>
    <mergeCell ref="I16:O16"/>
  </mergeCells>
  <pageMargins left="0.39370078740157483" right="0.35433070866141736" top="0.74803149606299213" bottom="0.23622047244094491" header="0.31496062992125984" footer="0.31496062992125984"/>
  <pageSetup paperSize="9" scale="9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8C34B8-34B6-442C-8693-B45BE651B1D9}">
          <x14:formula1>
            <xm:f>Data!$J$3:$J$4</xm:f>
          </x14:formula1>
          <xm:sqref>N8:N12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6DECA-DE34-417F-9482-AFE9AA58A52E}">
  <dimension ref="A2:AL147"/>
  <sheetViews>
    <sheetView zoomScaleNormal="100" workbookViewId="0">
      <selection activeCell="D2" sqref="D2"/>
    </sheetView>
  </sheetViews>
  <sheetFormatPr defaultRowHeight="15" x14ac:dyDescent="0.25"/>
  <cols>
    <col min="1" max="1" width="9.140625" style="6"/>
    <col min="2" max="2" width="9.28515625" customWidth="1"/>
    <col min="4" max="4" width="11.85546875" bestFit="1" customWidth="1"/>
    <col min="5" max="5" width="10.5703125" bestFit="1" customWidth="1"/>
    <col min="6" max="6" width="11.42578125" customWidth="1"/>
    <col min="7" max="17" width="10.5703125" bestFit="1" customWidth="1"/>
    <col min="18" max="18" width="10.85546875" customWidth="1"/>
    <col min="20" max="20" width="12.28515625" customWidth="1"/>
  </cols>
  <sheetData>
    <row r="2" spans="1:20" x14ac:dyDescent="0.25">
      <c r="C2" s="14" t="s">
        <v>14</v>
      </c>
      <c r="D2">
        <v>2023</v>
      </c>
      <c r="F2" t="s">
        <v>43</v>
      </c>
      <c r="G2" s="5">
        <v>5</v>
      </c>
      <c r="H2" s="8"/>
      <c r="J2" s="6" t="s">
        <v>16</v>
      </c>
    </row>
    <row r="3" spans="1:20" x14ac:dyDescent="0.25">
      <c r="C3" s="14"/>
      <c r="G3" s="15"/>
      <c r="H3" s="8"/>
      <c r="J3" s="6">
        <v>1</v>
      </c>
      <c r="T3" s="11"/>
    </row>
    <row r="4" spans="1:20" x14ac:dyDescent="0.25">
      <c r="C4" s="14" t="s">
        <v>15</v>
      </c>
      <c r="D4" s="16">
        <v>1.31</v>
      </c>
      <c r="F4" t="s">
        <v>49</v>
      </c>
      <c r="G4" s="74" t="str">
        <f>"office@nswba.com.au"</f>
        <v>office@nswba.com.au</v>
      </c>
      <c r="H4" s="8"/>
      <c r="J4" s="6">
        <v>2</v>
      </c>
    </row>
    <row r="5" spans="1:20" x14ac:dyDescent="0.25">
      <c r="C5" s="14"/>
      <c r="H5" s="8"/>
      <c r="T5" s="11"/>
    </row>
    <row r="6" spans="1:20" x14ac:dyDescent="0.25">
      <c r="C6" s="14" t="s">
        <v>67</v>
      </c>
      <c r="D6" s="16">
        <v>120</v>
      </c>
      <c r="H6" s="8"/>
      <c r="T6" s="11"/>
    </row>
    <row r="7" spans="1:20" x14ac:dyDescent="0.25">
      <c r="C7" s="14"/>
      <c r="D7" s="16"/>
      <c r="H7" s="8"/>
      <c r="T7" s="11"/>
    </row>
    <row r="8" spans="1:20" x14ac:dyDescent="0.25">
      <c r="B8" s="17"/>
      <c r="C8" s="132" t="s">
        <v>22</v>
      </c>
      <c r="D8" s="133"/>
      <c r="E8" s="133"/>
      <c r="F8" s="133"/>
      <c r="G8" s="133"/>
      <c r="H8" s="133"/>
      <c r="I8" s="133"/>
      <c r="J8" s="133"/>
      <c r="K8" s="133"/>
      <c r="L8" s="133"/>
      <c r="M8" s="133"/>
      <c r="N8" s="133"/>
      <c r="O8" s="133"/>
      <c r="P8" s="133"/>
      <c r="Q8" s="134"/>
      <c r="R8" s="18"/>
    </row>
    <row r="9" spans="1:20" x14ac:dyDescent="0.25">
      <c r="C9" s="135" t="s">
        <v>18</v>
      </c>
      <c r="D9" s="136"/>
      <c r="E9" s="136"/>
      <c r="F9" s="136"/>
      <c r="G9" s="136"/>
      <c r="H9" s="136"/>
      <c r="I9" s="136"/>
      <c r="J9" s="136"/>
      <c r="K9" s="136"/>
      <c r="L9" s="136"/>
      <c r="M9" s="136"/>
      <c r="N9" s="136"/>
      <c r="O9" s="136"/>
      <c r="P9" s="136"/>
      <c r="Q9" s="137"/>
    </row>
    <row r="10" spans="1:20" x14ac:dyDescent="0.25">
      <c r="A10" s="19" t="s">
        <v>19</v>
      </c>
      <c r="B10" s="19" t="s">
        <v>20</v>
      </c>
      <c r="C10" s="19">
        <v>1</v>
      </c>
      <c r="D10" s="19">
        <v>2</v>
      </c>
      <c r="E10" s="19">
        <v>3</v>
      </c>
      <c r="F10" s="19">
        <v>4</v>
      </c>
      <c r="G10" s="19">
        <v>5</v>
      </c>
      <c r="H10" s="19">
        <v>6</v>
      </c>
      <c r="I10" s="19">
        <v>7</v>
      </c>
      <c r="J10" s="19">
        <v>8</v>
      </c>
      <c r="K10" s="19">
        <v>9</v>
      </c>
      <c r="L10" s="19">
        <v>10</v>
      </c>
      <c r="M10" s="19">
        <v>11</v>
      </c>
      <c r="N10" s="19">
        <v>12</v>
      </c>
      <c r="O10" s="19">
        <v>13</v>
      </c>
      <c r="P10" s="19">
        <v>14</v>
      </c>
      <c r="Q10" s="19">
        <v>15</v>
      </c>
      <c r="R10" s="20" t="s">
        <v>21</v>
      </c>
      <c r="T10" t="s">
        <v>23</v>
      </c>
    </row>
    <row r="11" spans="1:20" x14ac:dyDescent="0.25">
      <c r="A11" s="19">
        <v>4</v>
      </c>
      <c r="B11" s="21">
        <v>2</v>
      </c>
      <c r="C11" s="22">
        <f t="shared" ref="C11:C42" si="0">0.02*Weighting*CEILING(B11,1)</f>
        <v>0.2</v>
      </c>
      <c r="D11" s="22"/>
      <c r="E11" s="22" t="str">
        <f t="shared" ref="E11:Q20" si="1">IF(E$10&gt;$B11/2,"",$C11/(E$10-1))</f>
        <v/>
      </c>
      <c r="F11" s="22" t="str">
        <f t="shared" si="1"/>
        <v/>
      </c>
      <c r="G11" s="22" t="str">
        <f t="shared" si="1"/>
        <v/>
      </c>
      <c r="H11" s="22" t="str">
        <f t="shared" si="1"/>
        <v/>
      </c>
      <c r="I11" s="22" t="str">
        <f t="shared" si="1"/>
        <v/>
      </c>
      <c r="J11" s="22" t="str">
        <f t="shared" si="1"/>
        <v/>
      </c>
      <c r="K11" s="22" t="str">
        <f t="shared" si="1"/>
        <v/>
      </c>
      <c r="L11" s="22" t="str">
        <f t="shared" si="1"/>
        <v/>
      </c>
      <c r="M11" s="22" t="str">
        <f t="shared" si="1"/>
        <v/>
      </c>
      <c r="N11" s="22" t="str">
        <f t="shared" si="1"/>
        <v/>
      </c>
      <c r="O11" s="22" t="str">
        <f t="shared" si="1"/>
        <v/>
      </c>
      <c r="P11" s="22" t="str">
        <f t="shared" si="1"/>
        <v/>
      </c>
      <c r="Q11" s="22" t="str">
        <f t="shared" si="1"/>
        <v/>
      </c>
      <c r="R11" s="23">
        <f t="shared" ref="R11:R35" si="2">IF(MOD(A11,4)=3,SUM(C11:Q12)*2,SUM(C11:Q11)*4)</f>
        <v>0.8</v>
      </c>
      <c r="T11">
        <f>MOD(A11,4)</f>
        <v>0</v>
      </c>
    </row>
    <row r="12" spans="1:20" x14ac:dyDescent="0.25">
      <c r="A12" s="19">
        <v>5</v>
      </c>
      <c r="B12" s="21">
        <f>B11+0.5</f>
        <v>2.5</v>
      </c>
      <c r="C12" s="22">
        <f t="shared" si="0"/>
        <v>0.30000000000000004</v>
      </c>
      <c r="D12" s="22"/>
      <c r="E12" s="22" t="str">
        <f t="shared" si="1"/>
        <v/>
      </c>
      <c r="F12" s="22" t="str">
        <f t="shared" si="1"/>
        <v/>
      </c>
      <c r="G12" s="22" t="str">
        <f t="shared" si="1"/>
        <v/>
      </c>
      <c r="H12" s="22" t="str">
        <f t="shared" si="1"/>
        <v/>
      </c>
      <c r="I12" s="22" t="str">
        <f t="shared" si="1"/>
        <v/>
      </c>
      <c r="J12" s="22" t="str">
        <f t="shared" si="1"/>
        <v/>
      </c>
      <c r="K12" s="22" t="str">
        <f t="shared" si="1"/>
        <v/>
      </c>
      <c r="L12" s="22" t="str">
        <f t="shared" si="1"/>
        <v/>
      </c>
      <c r="M12" s="22" t="str">
        <f t="shared" si="1"/>
        <v/>
      </c>
      <c r="N12" s="22" t="str">
        <f t="shared" si="1"/>
        <v/>
      </c>
      <c r="O12" s="22" t="str">
        <f t="shared" si="1"/>
        <v/>
      </c>
      <c r="P12" s="22" t="str">
        <f t="shared" si="1"/>
        <v/>
      </c>
      <c r="Q12" s="22" t="str">
        <f t="shared" si="1"/>
        <v/>
      </c>
      <c r="R12" s="23">
        <f t="shared" si="2"/>
        <v>1.2000000000000002</v>
      </c>
      <c r="T12">
        <f t="shared" ref="T12:T35" si="3">MOD(A12,4)</f>
        <v>1</v>
      </c>
    </row>
    <row r="13" spans="1:20" x14ac:dyDescent="0.25">
      <c r="A13" s="19">
        <v>6</v>
      </c>
      <c r="B13" s="21">
        <f t="shared" ref="B13:B67" si="4">B12+0.5</f>
        <v>3</v>
      </c>
      <c r="C13" s="22">
        <f t="shared" si="0"/>
        <v>0.30000000000000004</v>
      </c>
      <c r="D13" s="22"/>
      <c r="E13" s="22" t="str">
        <f t="shared" si="1"/>
        <v/>
      </c>
      <c r="F13" s="22" t="str">
        <f t="shared" si="1"/>
        <v/>
      </c>
      <c r="G13" s="22" t="str">
        <f t="shared" si="1"/>
        <v/>
      </c>
      <c r="H13" s="22" t="str">
        <f t="shared" si="1"/>
        <v/>
      </c>
      <c r="I13" s="22" t="str">
        <f t="shared" si="1"/>
        <v/>
      </c>
      <c r="J13" s="22" t="str">
        <f t="shared" si="1"/>
        <v/>
      </c>
      <c r="K13" s="22" t="str">
        <f t="shared" si="1"/>
        <v/>
      </c>
      <c r="L13" s="22" t="str">
        <f t="shared" si="1"/>
        <v/>
      </c>
      <c r="M13" s="22" t="str">
        <f t="shared" si="1"/>
        <v/>
      </c>
      <c r="N13" s="22" t="str">
        <f t="shared" si="1"/>
        <v/>
      </c>
      <c r="O13" s="22" t="str">
        <f t="shared" si="1"/>
        <v/>
      </c>
      <c r="P13" s="22" t="str">
        <f t="shared" si="1"/>
        <v/>
      </c>
      <c r="Q13" s="22" t="str">
        <f t="shared" si="1"/>
        <v/>
      </c>
      <c r="R13" s="23">
        <f t="shared" si="2"/>
        <v>1.2000000000000002</v>
      </c>
      <c r="T13">
        <f t="shared" si="3"/>
        <v>2</v>
      </c>
    </row>
    <row r="14" spans="1:20" x14ac:dyDescent="0.25">
      <c r="A14" s="19">
        <v>7</v>
      </c>
      <c r="B14" s="21">
        <f t="shared" si="4"/>
        <v>3.5</v>
      </c>
      <c r="C14" s="22">
        <f t="shared" si="0"/>
        <v>0.4</v>
      </c>
      <c r="D14" s="22"/>
      <c r="E14" s="22" t="str">
        <f t="shared" si="1"/>
        <v/>
      </c>
      <c r="F14" s="22" t="str">
        <f t="shared" si="1"/>
        <v/>
      </c>
      <c r="G14" s="22" t="str">
        <f t="shared" si="1"/>
        <v/>
      </c>
      <c r="H14" s="22" t="str">
        <f t="shared" si="1"/>
        <v/>
      </c>
      <c r="I14" s="22" t="str">
        <f t="shared" si="1"/>
        <v/>
      </c>
      <c r="J14" s="22" t="str">
        <f t="shared" si="1"/>
        <v/>
      </c>
      <c r="K14" s="22" t="str">
        <f t="shared" si="1"/>
        <v/>
      </c>
      <c r="L14" s="22" t="str">
        <f t="shared" si="1"/>
        <v/>
      </c>
      <c r="M14" s="22" t="str">
        <f t="shared" si="1"/>
        <v/>
      </c>
      <c r="N14" s="22" t="str">
        <f t="shared" si="1"/>
        <v/>
      </c>
      <c r="O14" s="22" t="str">
        <f t="shared" si="1"/>
        <v/>
      </c>
      <c r="P14" s="22" t="str">
        <f t="shared" si="1"/>
        <v/>
      </c>
      <c r="Q14" s="22" t="str">
        <f t="shared" si="1"/>
        <v/>
      </c>
      <c r="R14" s="23">
        <f t="shared" si="2"/>
        <v>2.16</v>
      </c>
      <c r="T14">
        <f t="shared" si="3"/>
        <v>3</v>
      </c>
    </row>
    <row r="15" spans="1:20" x14ac:dyDescent="0.25">
      <c r="A15" s="19">
        <v>8</v>
      </c>
      <c r="B15" s="21">
        <f t="shared" si="4"/>
        <v>4</v>
      </c>
      <c r="C15" s="22">
        <f t="shared" si="0"/>
        <v>0.4</v>
      </c>
      <c r="D15" s="22">
        <f t="shared" ref="D15:D35" si="5">$C15*0.7</f>
        <v>0.27999999999999997</v>
      </c>
      <c r="E15" s="22" t="str">
        <f t="shared" si="1"/>
        <v/>
      </c>
      <c r="F15" s="22" t="str">
        <f t="shared" si="1"/>
        <v/>
      </c>
      <c r="G15" s="22" t="str">
        <f t="shared" si="1"/>
        <v/>
      </c>
      <c r="H15" s="22" t="str">
        <f t="shared" si="1"/>
        <v/>
      </c>
      <c r="I15" s="22" t="str">
        <f t="shared" si="1"/>
        <v/>
      </c>
      <c r="J15" s="22" t="str">
        <f t="shared" si="1"/>
        <v/>
      </c>
      <c r="K15" s="22" t="str">
        <f t="shared" si="1"/>
        <v/>
      </c>
      <c r="L15" s="22" t="str">
        <f t="shared" si="1"/>
        <v/>
      </c>
      <c r="M15" s="22" t="str">
        <f t="shared" si="1"/>
        <v/>
      </c>
      <c r="N15" s="22" t="str">
        <f t="shared" si="1"/>
        <v/>
      </c>
      <c r="O15" s="22" t="str">
        <f t="shared" si="1"/>
        <v/>
      </c>
      <c r="P15" s="22" t="str">
        <f t="shared" si="1"/>
        <v/>
      </c>
      <c r="Q15" s="22" t="str">
        <f t="shared" si="1"/>
        <v/>
      </c>
      <c r="R15" s="23">
        <f t="shared" si="2"/>
        <v>2.7199999999999998</v>
      </c>
      <c r="T15">
        <f t="shared" si="3"/>
        <v>0</v>
      </c>
    </row>
    <row r="16" spans="1:20" x14ac:dyDescent="0.25">
      <c r="A16" s="19">
        <v>9</v>
      </c>
      <c r="B16" s="21">
        <f t="shared" si="4"/>
        <v>4.5</v>
      </c>
      <c r="C16" s="22">
        <f t="shared" si="0"/>
        <v>0.5</v>
      </c>
      <c r="D16" s="22">
        <f t="shared" si="5"/>
        <v>0.35</v>
      </c>
      <c r="E16" s="22" t="str">
        <f t="shared" si="1"/>
        <v/>
      </c>
      <c r="F16" s="22" t="str">
        <f t="shared" si="1"/>
        <v/>
      </c>
      <c r="G16" s="22" t="str">
        <f t="shared" si="1"/>
        <v/>
      </c>
      <c r="H16" s="22" t="str">
        <f t="shared" si="1"/>
        <v/>
      </c>
      <c r="I16" s="22" t="str">
        <f t="shared" si="1"/>
        <v/>
      </c>
      <c r="J16" s="22" t="str">
        <f t="shared" si="1"/>
        <v/>
      </c>
      <c r="K16" s="22" t="str">
        <f t="shared" si="1"/>
        <v/>
      </c>
      <c r="L16" s="22" t="str">
        <f t="shared" si="1"/>
        <v/>
      </c>
      <c r="M16" s="22" t="str">
        <f t="shared" si="1"/>
        <v/>
      </c>
      <c r="N16" s="22" t="str">
        <f t="shared" si="1"/>
        <v/>
      </c>
      <c r="O16" s="22" t="str">
        <f t="shared" si="1"/>
        <v/>
      </c>
      <c r="P16" s="22" t="str">
        <f t="shared" si="1"/>
        <v/>
      </c>
      <c r="Q16" s="22" t="str">
        <f t="shared" si="1"/>
        <v/>
      </c>
      <c r="R16" s="23">
        <f t="shared" si="2"/>
        <v>3.4</v>
      </c>
      <c r="T16">
        <f t="shared" si="3"/>
        <v>1</v>
      </c>
    </row>
    <row r="17" spans="1:20" x14ac:dyDescent="0.25">
      <c r="A17" s="19">
        <v>10</v>
      </c>
      <c r="B17" s="21">
        <f t="shared" si="4"/>
        <v>5</v>
      </c>
      <c r="C17" s="22">
        <f t="shared" si="0"/>
        <v>0.5</v>
      </c>
      <c r="D17" s="22">
        <f t="shared" si="5"/>
        <v>0.35</v>
      </c>
      <c r="E17" s="22" t="str">
        <f t="shared" si="1"/>
        <v/>
      </c>
      <c r="F17" s="22" t="str">
        <f t="shared" si="1"/>
        <v/>
      </c>
      <c r="G17" s="22" t="str">
        <f t="shared" si="1"/>
        <v/>
      </c>
      <c r="H17" s="22" t="str">
        <f t="shared" si="1"/>
        <v/>
      </c>
      <c r="I17" s="22" t="str">
        <f t="shared" si="1"/>
        <v/>
      </c>
      <c r="J17" s="22" t="str">
        <f t="shared" si="1"/>
        <v/>
      </c>
      <c r="K17" s="22" t="str">
        <f t="shared" si="1"/>
        <v/>
      </c>
      <c r="L17" s="22" t="str">
        <f t="shared" si="1"/>
        <v/>
      </c>
      <c r="M17" s="22" t="str">
        <f t="shared" si="1"/>
        <v/>
      </c>
      <c r="N17" s="22" t="str">
        <f t="shared" si="1"/>
        <v/>
      </c>
      <c r="O17" s="22" t="str">
        <f t="shared" si="1"/>
        <v/>
      </c>
      <c r="P17" s="22" t="str">
        <f t="shared" si="1"/>
        <v/>
      </c>
      <c r="Q17" s="22" t="str">
        <f t="shared" si="1"/>
        <v/>
      </c>
      <c r="R17" s="23">
        <f t="shared" si="2"/>
        <v>3.4</v>
      </c>
      <c r="T17">
        <f t="shared" si="3"/>
        <v>2</v>
      </c>
    </row>
    <row r="18" spans="1:20" x14ac:dyDescent="0.25">
      <c r="A18" s="19">
        <v>11</v>
      </c>
      <c r="B18" s="21">
        <f t="shared" si="4"/>
        <v>5.5</v>
      </c>
      <c r="C18" s="22">
        <f t="shared" si="0"/>
        <v>0.60000000000000009</v>
      </c>
      <c r="D18" s="22">
        <f t="shared" si="5"/>
        <v>0.42000000000000004</v>
      </c>
      <c r="E18" s="22" t="str">
        <f t="shared" si="1"/>
        <v/>
      </c>
      <c r="F18" s="22" t="str">
        <f t="shared" si="1"/>
        <v/>
      </c>
      <c r="G18" s="22" t="str">
        <f t="shared" si="1"/>
        <v/>
      </c>
      <c r="H18" s="22" t="str">
        <f t="shared" si="1"/>
        <v/>
      </c>
      <c r="I18" s="22" t="str">
        <f t="shared" si="1"/>
        <v/>
      </c>
      <c r="J18" s="22" t="str">
        <f t="shared" si="1"/>
        <v/>
      </c>
      <c r="K18" s="22" t="str">
        <f t="shared" si="1"/>
        <v/>
      </c>
      <c r="L18" s="22" t="str">
        <f t="shared" si="1"/>
        <v/>
      </c>
      <c r="M18" s="22" t="str">
        <f t="shared" si="1"/>
        <v/>
      </c>
      <c r="N18" s="22" t="str">
        <f t="shared" si="1"/>
        <v/>
      </c>
      <c r="O18" s="22" t="str">
        <f t="shared" si="1"/>
        <v/>
      </c>
      <c r="P18" s="22" t="str">
        <f t="shared" si="1"/>
        <v/>
      </c>
      <c r="Q18" s="22" t="str">
        <f t="shared" si="1"/>
        <v/>
      </c>
      <c r="R18" s="23">
        <f t="shared" si="2"/>
        <v>4.68</v>
      </c>
      <c r="T18">
        <f t="shared" si="3"/>
        <v>3</v>
      </c>
    </row>
    <row r="19" spans="1:20" x14ac:dyDescent="0.25">
      <c r="A19" s="19">
        <v>12</v>
      </c>
      <c r="B19" s="21">
        <f t="shared" si="4"/>
        <v>6</v>
      </c>
      <c r="C19" s="22">
        <f t="shared" si="0"/>
        <v>0.60000000000000009</v>
      </c>
      <c r="D19" s="22">
        <f t="shared" si="5"/>
        <v>0.42000000000000004</v>
      </c>
      <c r="E19" s="22">
        <f t="shared" si="1"/>
        <v>0.30000000000000004</v>
      </c>
      <c r="F19" s="22" t="str">
        <f t="shared" si="1"/>
        <v/>
      </c>
      <c r="G19" s="22" t="str">
        <f t="shared" si="1"/>
        <v/>
      </c>
      <c r="H19" s="22" t="str">
        <f t="shared" si="1"/>
        <v/>
      </c>
      <c r="I19" s="22" t="str">
        <f t="shared" si="1"/>
        <v/>
      </c>
      <c r="J19" s="22" t="str">
        <f t="shared" si="1"/>
        <v/>
      </c>
      <c r="K19" s="22" t="str">
        <f t="shared" si="1"/>
        <v/>
      </c>
      <c r="L19" s="22" t="str">
        <f t="shared" si="1"/>
        <v/>
      </c>
      <c r="M19" s="22" t="str">
        <f t="shared" si="1"/>
        <v/>
      </c>
      <c r="N19" s="22" t="str">
        <f t="shared" si="1"/>
        <v/>
      </c>
      <c r="O19" s="22" t="str">
        <f t="shared" si="1"/>
        <v/>
      </c>
      <c r="P19" s="22" t="str">
        <f t="shared" si="1"/>
        <v/>
      </c>
      <c r="Q19" s="22" t="str">
        <f t="shared" si="1"/>
        <v/>
      </c>
      <c r="R19" s="23">
        <f t="shared" si="2"/>
        <v>5.28</v>
      </c>
      <c r="T19">
        <f t="shared" si="3"/>
        <v>0</v>
      </c>
    </row>
    <row r="20" spans="1:20" x14ac:dyDescent="0.25">
      <c r="A20" s="19">
        <v>13</v>
      </c>
      <c r="B20" s="21">
        <f t="shared" si="4"/>
        <v>6.5</v>
      </c>
      <c r="C20" s="22">
        <f t="shared" si="0"/>
        <v>0.70000000000000007</v>
      </c>
      <c r="D20" s="22">
        <f t="shared" si="5"/>
        <v>0.49</v>
      </c>
      <c r="E20" s="22">
        <f t="shared" si="1"/>
        <v>0.35000000000000003</v>
      </c>
      <c r="F20" s="22" t="str">
        <f t="shared" si="1"/>
        <v/>
      </c>
      <c r="G20" s="22" t="str">
        <f t="shared" si="1"/>
        <v/>
      </c>
      <c r="H20" s="22" t="str">
        <f t="shared" si="1"/>
        <v/>
      </c>
      <c r="I20" s="22" t="str">
        <f t="shared" si="1"/>
        <v/>
      </c>
      <c r="J20" s="22" t="str">
        <f t="shared" si="1"/>
        <v/>
      </c>
      <c r="K20" s="22" t="str">
        <f t="shared" si="1"/>
        <v/>
      </c>
      <c r="L20" s="22" t="str">
        <f t="shared" si="1"/>
        <v/>
      </c>
      <c r="M20" s="22" t="str">
        <f t="shared" si="1"/>
        <v/>
      </c>
      <c r="N20" s="22" t="str">
        <f t="shared" si="1"/>
        <v/>
      </c>
      <c r="O20" s="22" t="str">
        <f t="shared" si="1"/>
        <v/>
      </c>
      <c r="P20" s="22" t="str">
        <f t="shared" si="1"/>
        <v/>
      </c>
      <c r="Q20" s="22" t="str">
        <f t="shared" si="1"/>
        <v/>
      </c>
      <c r="R20" s="23">
        <f t="shared" si="2"/>
        <v>6.16</v>
      </c>
      <c r="T20">
        <f t="shared" si="3"/>
        <v>1</v>
      </c>
    </row>
    <row r="21" spans="1:20" x14ac:dyDescent="0.25">
      <c r="A21" s="19">
        <v>14</v>
      </c>
      <c r="B21" s="21">
        <f t="shared" si="4"/>
        <v>7</v>
      </c>
      <c r="C21" s="22">
        <f t="shared" si="0"/>
        <v>0.70000000000000007</v>
      </c>
      <c r="D21" s="22">
        <f t="shared" si="5"/>
        <v>0.49</v>
      </c>
      <c r="E21" s="22">
        <f t="shared" ref="E21:Q35" si="6">IF(E$10&gt;$B21/2,"",$C21/(E$10-1))</f>
        <v>0.35000000000000003</v>
      </c>
      <c r="F21" s="22" t="str">
        <f t="shared" si="6"/>
        <v/>
      </c>
      <c r="G21" s="22" t="str">
        <f t="shared" si="6"/>
        <v/>
      </c>
      <c r="H21" s="22" t="str">
        <f t="shared" si="6"/>
        <v/>
      </c>
      <c r="I21" s="22" t="str">
        <f t="shared" si="6"/>
        <v/>
      </c>
      <c r="J21" s="22" t="str">
        <f t="shared" si="6"/>
        <v/>
      </c>
      <c r="K21" s="22" t="str">
        <f t="shared" si="6"/>
        <v/>
      </c>
      <c r="L21" s="22" t="str">
        <f t="shared" si="6"/>
        <v/>
      </c>
      <c r="M21" s="22" t="str">
        <f t="shared" si="6"/>
        <v/>
      </c>
      <c r="N21" s="22" t="str">
        <f t="shared" si="6"/>
        <v/>
      </c>
      <c r="O21" s="22" t="str">
        <f t="shared" si="6"/>
        <v/>
      </c>
      <c r="P21" s="22" t="str">
        <f t="shared" si="6"/>
        <v/>
      </c>
      <c r="Q21" s="22" t="str">
        <f t="shared" si="6"/>
        <v/>
      </c>
      <c r="R21" s="23">
        <f t="shared" si="2"/>
        <v>6.16</v>
      </c>
      <c r="T21">
        <f t="shared" si="3"/>
        <v>2</v>
      </c>
    </row>
    <row r="22" spans="1:20" x14ac:dyDescent="0.25">
      <c r="A22" s="19">
        <v>15</v>
      </c>
      <c r="B22" s="21">
        <f t="shared" si="4"/>
        <v>7.5</v>
      </c>
      <c r="C22" s="22">
        <f t="shared" si="0"/>
        <v>0.8</v>
      </c>
      <c r="D22" s="22">
        <f t="shared" si="5"/>
        <v>0.55999999999999994</v>
      </c>
      <c r="E22" s="22">
        <f t="shared" si="6"/>
        <v>0.4</v>
      </c>
      <c r="F22" s="22" t="str">
        <f t="shared" si="6"/>
        <v/>
      </c>
      <c r="G22" s="22" t="str">
        <f t="shared" si="6"/>
        <v/>
      </c>
      <c r="H22" s="22" t="str">
        <f t="shared" si="6"/>
        <v/>
      </c>
      <c r="I22" s="22" t="str">
        <f t="shared" si="6"/>
        <v/>
      </c>
      <c r="J22" s="22" t="str">
        <f t="shared" si="6"/>
        <v/>
      </c>
      <c r="K22" s="22" t="str">
        <f t="shared" si="6"/>
        <v/>
      </c>
      <c r="L22" s="22" t="str">
        <f t="shared" si="6"/>
        <v/>
      </c>
      <c r="M22" s="22" t="str">
        <f t="shared" si="6"/>
        <v/>
      </c>
      <c r="N22" s="22" t="str">
        <f t="shared" si="6"/>
        <v/>
      </c>
      <c r="O22" s="22" t="str">
        <f t="shared" si="6"/>
        <v/>
      </c>
      <c r="P22" s="22" t="str">
        <f t="shared" si="6"/>
        <v/>
      </c>
      <c r="Q22" s="22" t="str">
        <f t="shared" si="6"/>
        <v/>
      </c>
      <c r="R22" s="23">
        <f t="shared" si="2"/>
        <v>7.5733333333333324</v>
      </c>
      <c r="T22">
        <f t="shared" si="3"/>
        <v>3</v>
      </c>
    </row>
    <row r="23" spans="1:20" x14ac:dyDescent="0.25">
      <c r="A23" s="19">
        <v>16</v>
      </c>
      <c r="B23" s="21">
        <f t="shared" si="4"/>
        <v>8</v>
      </c>
      <c r="C23" s="22">
        <f t="shared" si="0"/>
        <v>0.8</v>
      </c>
      <c r="D23" s="22">
        <f t="shared" si="5"/>
        <v>0.55999999999999994</v>
      </c>
      <c r="E23" s="22">
        <f t="shared" si="6"/>
        <v>0.4</v>
      </c>
      <c r="F23" s="22">
        <f t="shared" si="6"/>
        <v>0.26666666666666666</v>
      </c>
      <c r="G23" s="22" t="str">
        <f t="shared" si="6"/>
        <v/>
      </c>
      <c r="H23" s="22" t="str">
        <f t="shared" si="6"/>
        <v/>
      </c>
      <c r="I23" s="22" t="str">
        <f t="shared" si="6"/>
        <v/>
      </c>
      <c r="J23" s="22" t="str">
        <f t="shared" si="6"/>
        <v/>
      </c>
      <c r="K23" s="22" t="str">
        <f t="shared" si="6"/>
        <v/>
      </c>
      <c r="L23" s="22" t="str">
        <f t="shared" si="6"/>
        <v/>
      </c>
      <c r="M23" s="22" t="str">
        <f t="shared" si="6"/>
        <v/>
      </c>
      <c r="N23" s="22" t="str">
        <f t="shared" si="6"/>
        <v/>
      </c>
      <c r="O23" s="22" t="str">
        <f t="shared" si="6"/>
        <v/>
      </c>
      <c r="P23" s="22" t="str">
        <f t="shared" si="6"/>
        <v/>
      </c>
      <c r="Q23" s="22" t="str">
        <f t="shared" si="6"/>
        <v/>
      </c>
      <c r="R23" s="23">
        <f t="shared" si="2"/>
        <v>8.1066666666666656</v>
      </c>
      <c r="T23">
        <f t="shared" si="3"/>
        <v>0</v>
      </c>
    </row>
    <row r="24" spans="1:20" x14ac:dyDescent="0.25">
      <c r="A24" s="19">
        <v>17</v>
      </c>
      <c r="B24" s="21">
        <f t="shared" si="4"/>
        <v>8.5</v>
      </c>
      <c r="C24" s="22">
        <f t="shared" si="0"/>
        <v>0.9</v>
      </c>
      <c r="D24" s="22">
        <f t="shared" si="5"/>
        <v>0.63</v>
      </c>
      <c r="E24" s="22">
        <f t="shared" si="6"/>
        <v>0.45</v>
      </c>
      <c r="F24" s="22">
        <f t="shared" si="6"/>
        <v>0.3</v>
      </c>
      <c r="G24" s="22" t="str">
        <f t="shared" si="6"/>
        <v/>
      </c>
      <c r="H24" s="22" t="str">
        <f t="shared" si="6"/>
        <v/>
      </c>
      <c r="I24" s="22" t="str">
        <f t="shared" si="6"/>
        <v/>
      </c>
      <c r="J24" s="22" t="str">
        <f t="shared" si="6"/>
        <v/>
      </c>
      <c r="K24" s="22" t="str">
        <f t="shared" si="6"/>
        <v/>
      </c>
      <c r="L24" s="22" t="str">
        <f t="shared" si="6"/>
        <v/>
      </c>
      <c r="M24" s="22" t="str">
        <f t="shared" si="6"/>
        <v/>
      </c>
      <c r="N24" s="22" t="str">
        <f t="shared" si="6"/>
        <v/>
      </c>
      <c r="O24" s="22" t="str">
        <f t="shared" si="6"/>
        <v/>
      </c>
      <c r="P24" s="22" t="str">
        <f t="shared" si="6"/>
        <v/>
      </c>
      <c r="Q24" s="22" t="str">
        <f t="shared" si="6"/>
        <v/>
      </c>
      <c r="R24" s="23">
        <f t="shared" si="2"/>
        <v>9.1199999999999992</v>
      </c>
      <c r="T24">
        <f t="shared" si="3"/>
        <v>1</v>
      </c>
    </row>
    <row r="25" spans="1:20" x14ac:dyDescent="0.25">
      <c r="A25" s="19">
        <v>18</v>
      </c>
      <c r="B25" s="21">
        <f t="shared" si="4"/>
        <v>9</v>
      </c>
      <c r="C25" s="22">
        <f t="shared" si="0"/>
        <v>0.9</v>
      </c>
      <c r="D25" s="22">
        <f t="shared" si="5"/>
        <v>0.63</v>
      </c>
      <c r="E25" s="22">
        <f t="shared" si="6"/>
        <v>0.45</v>
      </c>
      <c r="F25" s="22">
        <f t="shared" si="6"/>
        <v>0.3</v>
      </c>
      <c r="G25" s="22" t="str">
        <f t="shared" si="6"/>
        <v/>
      </c>
      <c r="H25" s="22" t="str">
        <f t="shared" si="6"/>
        <v/>
      </c>
      <c r="I25" s="22" t="str">
        <f t="shared" si="6"/>
        <v/>
      </c>
      <c r="J25" s="22" t="str">
        <f t="shared" si="6"/>
        <v/>
      </c>
      <c r="K25" s="22" t="str">
        <f t="shared" si="6"/>
        <v/>
      </c>
      <c r="L25" s="22" t="str">
        <f t="shared" si="6"/>
        <v/>
      </c>
      <c r="M25" s="22" t="str">
        <f t="shared" si="6"/>
        <v/>
      </c>
      <c r="N25" s="22" t="str">
        <f t="shared" si="6"/>
        <v/>
      </c>
      <c r="O25" s="22" t="str">
        <f t="shared" si="6"/>
        <v/>
      </c>
      <c r="P25" s="22" t="str">
        <f t="shared" si="6"/>
        <v/>
      </c>
      <c r="Q25" s="22" t="str">
        <f t="shared" si="6"/>
        <v/>
      </c>
      <c r="R25" s="23">
        <f t="shared" si="2"/>
        <v>9.1199999999999992</v>
      </c>
      <c r="T25">
        <f t="shared" si="3"/>
        <v>2</v>
      </c>
    </row>
    <row r="26" spans="1:20" x14ac:dyDescent="0.25">
      <c r="A26" s="19">
        <v>19</v>
      </c>
      <c r="B26" s="21">
        <f t="shared" si="4"/>
        <v>9.5</v>
      </c>
      <c r="C26" s="22">
        <f t="shared" si="0"/>
        <v>1</v>
      </c>
      <c r="D26" s="22">
        <f t="shared" si="5"/>
        <v>0.7</v>
      </c>
      <c r="E26" s="22">
        <f t="shared" si="6"/>
        <v>0.5</v>
      </c>
      <c r="F26" s="22">
        <f t="shared" si="6"/>
        <v>0.33333333333333331</v>
      </c>
      <c r="G26" s="22" t="str">
        <f t="shared" si="6"/>
        <v/>
      </c>
      <c r="H26" s="22" t="str">
        <f t="shared" si="6"/>
        <v/>
      </c>
      <c r="I26" s="22" t="str">
        <f t="shared" si="6"/>
        <v/>
      </c>
      <c r="J26" s="22" t="str">
        <f t="shared" si="6"/>
        <v/>
      </c>
      <c r="K26" s="22" t="str">
        <f t="shared" si="6"/>
        <v/>
      </c>
      <c r="L26" s="22" t="str">
        <f t="shared" si="6"/>
        <v/>
      </c>
      <c r="M26" s="22" t="str">
        <f t="shared" si="6"/>
        <v/>
      </c>
      <c r="N26" s="22" t="str">
        <f t="shared" si="6"/>
        <v/>
      </c>
      <c r="O26" s="22" t="str">
        <f t="shared" si="6"/>
        <v/>
      </c>
      <c r="P26" s="22" t="str">
        <f t="shared" si="6"/>
        <v/>
      </c>
      <c r="Q26" s="22" t="str">
        <f t="shared" si="6"/>
        <v/>
      </c>
      <c r="R26" s="23">
        <f t="shared" si="2"/>
        <v>10.633333333333333</v>
      </c>
      <c r="T26">
        <f t="shared" si="3"/>
        <v>3</v>
      </c>
    </row>
    <row r="27" spans="1:20" x14ac:dyDescent="0.25">
      <c r="A27" s="19">
        <v>20</v>
      </c>
      <c r="B27" s="24">
        <f t="shared" si="4"/>
        <v>10</v>
      </c>
      <c r="C27" s="22">
        <f t="shared" si="0"/>
        <v>1</v>
      </c>
      <c r="D27" s="22">
        <f t="shared" si="5"/>
        <v>0.7</v>
      </c>
      <c r="E27" s="22">
        <f t="shared" si="6"/>
        <v>0.5</v>
      </c>
      <c r="F27" s="22">
        <f t="shared" si="6"/>
        <v>0.33333333333333331</v>
      </c>
      <c r="G27" s="22">
        <f t="shared" si="6"/>
        <v>0.25</v>
      </c>
      <c r="H27" s="22" t="str">
        <f t="shared" si="6"/>
        <v/>
      </c>
      <c r="I27" s="22" t="str">
        <f t="shared" si="6"/>
        <v/>
      </c>
      <c r="J27" s="22" t="str">
        <f t="shared" si="6"/>
        <v/>
      </c>
      <c r="K27" s="22" t="str">
        <f t="shared" si="6"/>
        <v/>
      </c>
      <c r="L27" s="22" t="str">
        <f t="shared" si="6"/>
        <v/>
      </c>
      <c r="M27" s="22" t="str">
        <f t="shared" si="6"/>
        <v/>
      </c>
      <c r="N27" s="22" t="str">
        <f t="shared" si="6"/>
        <v/>
      </c>
      <c r="O27" s="22" t="str">
        <f t="shared" si="6"/>
        <v/>
      </c>
      <c r="P27" s="22" t="str">
        <f t="shared" si="6"/>
        <v/>
      </c>
      <c r="Q27" s="22" t="str">
        <f t="shared" si="6"/>
        <v/>
      </c>
      <c r="R27" s="23">
        <f t="shared" si="2"/>
        <v>11.133333333333335</v>
      </c>
      <c r="T27">
        <f t="shared" si="3"/>
        <v>0</v>
      </c>
    </row>
    <row r="28" spans="1:20" x14ac:dyDescent="0.25">
      <c r="A28" s="19">
        <v>21</v>
      </c>
      <c r="B28" s="24">
        <f t="shared" si="4"/>
        <v>10.5</v>
      </c>
      <c r="C28" s="22">
        <f t="shared" si="0"/>
        <v>1.1000000000000001</v>
      </c>
      <c r="D28" s="22">
        <f t="shared" si="5"/>
        <v>0.77</v>
      </c>
      <c r="E28" s="22">
        <f t="shared" si="6"/>
        <v>0.55000000000000004</v>
      </c>
      <c r="F28" s="22">
        <f t="shared" si="6"/>
        <v>0.3666666666666667</v>
      </c>
      <c r="G28" s="22">
        <f t="shared" si="6"/>
        <v>0.27500000000000002</v>
      </c>
      <c r="H28" s="22" t="str">
        <f t="shared" si="6"/>
        <v/>
      </c>
      <c r="I28" s="22" t="str">
        <f t="shared" si="6"/>
        <v/>
      </c>
      <c r="J28" s="22" t="str">
        <f t="shared" si="6"/>
        <v/>
      </c>
      <c r="K28" s="22" t="str">
        <f t="shared" si="6"/>
        <v/>
      </c>
      <c r="L28" s="22" t="str">
        <f t="shared" si="6"/>
        <v/>
      </c>
      <c r="M28" s="22" t="str">
        <f t="shared" si="6"/>
        <v/>
      </c>
      <c r="N28" s="22" t="str">
        <f t="shared" si="6"/>
        <v/>
      </c>
      <c r="O28" s="22" t="str">
        <f t="shared" si="6"/>
        <v/>
      </c>
      <c r="P28" s="22" t="str">
        <f t="shared" si="6"/>
        <v/>
      </c>
      <c r="Q28" s="22" t="str">
        <f t="shared" si="6"/>
        <v/>
      </c>
      <c r="R28" s="23">
        <f t="shared" si="2"/>
        <v>12.246666666666666</v>
      </c>
      <c r="T28">
        <f t="shared" si="3"/>
        <v>1</v>
      </c>
    </row>
    <row r="29" spans="1:20" x14ac:dyDescent="0.25">
      <c r="A29" s="19">
        <v>22</v>
      </c>
      <c r="B29" s="24">
        <f t="shared" si="4"/>
        <v>11</v>
      </c>
      <c r="C29" s="22">
        <f t="shared" si="0"/>
        <v>1.1000000000000001</v>
      </c>
      <c r="D29" s="22">
        <f t="shared" si="5"/>
        <v>0.77</v>
      </c>
      <c r="E29" s="22">
        <f t="shared" si="6"/>
        <v>0.55000000000000004</v>
      </c>
      <c r="F29" s="22">
        <f t="shared" si="6"/>
        <v>0.3666666666666667</v>
      </c>
      <c r="G29" s="22">
        <f t="shared" si="6"/>
        <v>0.27500000000000002</v>
      </c>
      <c r="H29" s="22" t="str">
        <f t="shared" si="6"/>
        <v/>
      </c>
      <c r="I29" s="22" t="str">
        <f t="shared" si="6"/>
        <v/>
      </c>
      <c r="J29" s="22" t="str">
        <f t="shared" si="6"/>
        <v/>
      </c>
      <c r="K29" s="22" t="str">
        <f t="shared" si="6"/>
        <v/>
      </c>
      <c r="L29" s="22" t="str">
        <f t="shared" si="6"/>
        <v/>
      </c>
      <c r="M29" s="22" t="str">
        <f t="shared" si="6"/>
        <v/>
      </c>
      <c r="N29" s="22" t="str">
        <f t="shared" si="6"/>
        <v/>
      </c>
      <c r="O29" s="22" t="str">
        <f t="shared" si="6"/>
        <v/>
      </c>
      <c r="P29" s="22" t="str">
        <f t="shared" si="6"/>
        <v/>
      </c>
      <c r="Q29" s="22" t="str">
        <f t="shared" si="6"/>
        <v/>
      </c>
      <c r="R29" s="23">
        <f t="shared" si="2"/>
        <v>12.246666666666666</v>
      </c>
      <c r="T29">
        <f t="shared" si="3"/>
        <v>2</v>
      </c>
    </row>
    <row r="30" spans="1:20" x14ac:dyDescent="0.25">
      <c r="A30" s="19">
        <v>23</v>
      </c>
      <c r="B30" s="24">
        <f t="shared" si="4"/>
        <v>11.5</v>
      </c>
      <c r="C30" s="22">
        <f t="shared" si="0"/>
        <v>1.2000000000000002</v>
      </c>
      <c r="D30" s="22">
        <f t="shared" si="5"/>
        <v>0.84000000000000008</v>
      </c>
      <c r="E30" s="22">
        <f t="shared" si="6"/>
        <v>0.60000000000000009</v>
      </c>
      <c r="F30" s="22">
        <f t="shared" si="6"/>
        <v>0.40000000000000008</v>
      </c>
      <c r="G30" s="22">
        <f t="shared" si="6"/>
        <v>0.30000000000000004</v>
      </c>
      <c r="H30" s="22" t="str">
        <f t="shared" si="6"/>
        <v/>
      </c>
      <c r="I30" s="22" t="str">
        <f t="shared" si="6"/>
        <v/>
      </c>
      <c r="J30" s="22" t="str">
        <f t="shared" si="6"/>
        <v/>
      </c>
      <c r="K30" s="22" t="str">
        <f t="shared" si="6"/>
        <v/>
      </c>
      <c r="L30" s="22" t="str">
        <f t="shared" si="6"/>
        <v/>
      </c>
      <c r="M30" s="22" t="str">
        <f t="shared" si="6"/>
        <v/>
      </c>
      <c r="N30" s="22" t="str">
        <f t="shared" si="6"/>
        <v/>
      </c>
      <c r="O30" s="22" t="str">
        <f t="shared" si="6"/>
        <v/>
      </c>
      <c r="P30" s="22" t="str">
        <f t="shared" si="6"/>
        <v/>
      </c>
      <c r="Q30" s="22" t="str">
        <f t="shared" si="6"/>
        <v/>
      </c>
      <c r="R30" s="23">
        <f t="shared" si="2"/>
        <v>13.840000000000002</v>
      </c>
      <c r="T30">
        <f t="shared" si="3"/>
        <v>3</v>
      </c>
    </row>
    <row r="31" spans="1:20" x14ac:dyDescent="0.25">
      <c r="A31" s="19">
        <v>24</v>
      </c>
      <c r="B31" s="24">
        <f t="shared" si="4"/>
        <v>12</v>
      </c>
      <c r="C31" s="22">
        <f t="shared" si="0"/>
        <v>1.2000000000000002</v>
      </c>
      <c r="D31" s="22">
        <f t="shared" si="5"/>
        <v>0.84000000000000008</v>
      </c>
      <c r="E31" s="22">
        <f t="shared" si="6"/>
        <v>0.60000000000000009</v>
      </c>
      <c r="F31" s="22">
        <f t="shared" si="6"/>
        <v>0.40000000000000008</v>
      </c>
      <c r="G31" s="22">
        <f t="shared" si="6"/>
        <v>0.30000000000000004</v>
      </c>
      <c r="H31" s="22">
        <f t="shared" si="6"/>
        <v>0.24000000000000005</v>
      </c>
      <c r="I31" s="22" t="str">
        <f t="shared" si="6"/>
        <v/>
      </c>
      <c r="J31" s="22" t="str">
        <f t="shared" si="6"/>
        <v/>
      </c>
      <c r="K31" s="22" t="str">
        <f t="shared" si="6"/>
        <v/>
      </c>
      <c r="L31" s="22" t="str">
        <f t="shared" si="6"/>
        <v/>
      </c>
      <c r="M31" s="22" t="str">
        <f t="shared" si="6"/>
        <v/>
      </c>
      <c r="N31" s="22" t="str">
        <f t="shared" si="6"/>
        <v/>
      </c>
      <c r="O31" s="22" t="str">
        <f t="shared" si="6"/>
        <v/>
      </c>
      <c r="P31" s="22" t="str">
        <f t="shared" si="6"/>
        <v/>
      </c>
      <c r="Q31" s="22" t="str">
        <f t="shared" si="6"/>
        <v/>
      </c>
      <c r="R31" s="23">
        <f t="shared" si="2"/>
        <v>14.32</v>
      </c>
      <c r="T31">
        <f t="shared" si="3"/>
        <v>0</v>
      </c>
    </row>
    <row r="32" spans="1:20" x14ac:dyDescent="0.25">
      <c r="A32" s="19">
        <v>25</v>
      </c>
      <c r="B32" s="24">
        <f t="shared" si="4"/>
        <v>12.5</v>
      </c>
      <c r="C32" s="22">
        <f t="shared" si="0"/>
        <v>1.3</v>
      </c>
      <c r="D32" s="22">
        <f t="shared" si="5"/>
        <v>0.90999999999999992</v>
      </c>
      <c r="E32" s="22">
        <f t="shared" si="6"/>
        <v>0.65</v>
      </c>
      <c r="F32" s="22">
        <f t="shared" si="6"/>
        <v>0.43333333333333335</v>
      </c>
      <c r="G32" s="22">
        <f t="shared" si="6"/>
        <v>0.32500000000000001</v>
      </c>
      <c r="H32" s="22">
        <f t="shared" si="6"/>
        <v>0.26</v>
      </c>
      <c r="I32" s="22" t="str">
        <f t="shared" si="6"/>
        <v/>
      </c>
      <c r="J32" s="22" t="str">
        <f t="shared" si="6"/>
        <v/>
      </c>
      <c r="K32" s="22" t="str">
        <f t="shared" si="6"/>
        <v/>
      </c>
      <c r="L32" s="22" t="str">
        <f t="shared" si="6"/>
        <v/>
      </c>
      <c r="M32" s="22" t="str">
        <f t="shared" si="6"/>
        <v/>
      </c>
      <c r="N32" s="22" t="str">
        <f t="shared" si="6"/>
        <v/>
      </c>
      <c r="O32" s="22" t="str">
        <f t="shared" si="6"/>
        <v/>
      </c>
      <c r="P32" s="22" t="str">
        <f t="shared" si="6"/>
        <v/>
      </c>
      <c r="Q32" s="22" t="str">
        <f t="shared" si="6"/>
        <v/>
      </c>
      <c r="R32" s="23">
        <f t="shared" si="2"/>
        <v>15.513333333333332</v>
      </c>
      <c r="T32">
        <f t="shared" si="3"/>
        <v>1</v>
      </c>
    </row>
    <row r="33" spans="1:20" x14ac:dyDescent="0.25">
      <c r="A33" s="19">
        <v>26</v>
      </c>
      <c r="B33" s="24">
        <f t="shared" si="4"/>
        <v>13</v>
      </c>
      <c r="C33" s="22">
        <f t="shared" si="0"/>
        <v>1.3</v>
      </c>
      <c r="D33" s="22">
        <f t="shared" si="5"/>
        <v>0.90999999999999992</v>
      </c>
      <c r="E33" s="22">
        <f t="shared" si="6"/>
        <v>0.65</v>
      </c>
      <c r="F33" s="22">
        <f t="shared" si="6"/>
        <v>0.43333333333333335</v>
      </c>
      <c r="G33" s="22">
        <f t="shared" si="6"/>
        <v>0.32500000000000001</v>
      </c>
      <c r="H33" s="22">
        <f t="shared" si="6"/>
        <v>0.26</v>
      </c>
      <c r="I33" s="22" t="str">
        <f t="shared" si="6"/>
        <v/>
      </c>
      <c r="J33" s="22" t="str">
        <f t="shared" si="6"/>
        <v/>
      </c>
      <c r="K33" s="22" t="str">
        <f t="shared" si="6"/>
        <v/>
      </c>
      <c r="L33" s="22" t="str">
        <f t="shared" si="6"/>
        <v/>
      </c>
      <c r="M33" s="22" t="str">
        <f t="shared" si="6"/>
        <v/>
      </c>
      <c r="N33" s="22" t="str">
        <f t="shared" si="6"/>
        <v/>
      </c>
      <c r="O33" s="22" t="str">
        <f t="shared" si="6"/>
        <v/>
      </c>
      <c r="P33" s="22" t="str">
        <f t="shared" si="6"/>
        <v/>
      </c>
      <c r="Q33" s="22" t="str">
        <f t="shared" si="6"/>
        <v/>
      </c>
      <c r="R33" s="23">
        <f t="shared" si="2"/>
        <v>15.513333333333332</v>
      </c>
      <c r="T33">
        <f t="shared" si="3"/>
        <v>2</v>
      </c>
    </row>
    <row r="34" spans="1:20" x14ac:dyDescent="0.25">
      <c r="A34" s="19">
        <v>27</v>
      </c>
      <c r="B34" s="24">
        <f t="shared" si="4"/>
        <v>13.5</v>
      </c>
      <c r="C34" s="22">
        <f t="shared" si="0"/>
        <v>1.4000000000000001</v>
      </c>
      <c r="D34" s="22">
        <f t="shared" si="5"/>
        <v>0.98</v>
      </c>
      <c r="E34" s="22">
        <f t="shared" si="6"/>
        <v>0.70000000000000007</v>
      </c>
      <c r="F34" s="22">
        <f t="shared" si="6"/>
        <v>0.46666666666666673</v>
      </c>
      <c r="G34" s="22">
        <f t="shared" si="6"/>
        <v>0.35000000000000003</v>
      </c>
      <c r="H34" s="22">
        <f t="shared" si="6"/>
        <v>0.28000000000000003</v>
      </c>
      <c r="I34" s="22" t="str">
        <f t="shared" si="6"/>
        <v/>
      </c>
      <c r="J34" s="22" t="str">
        <f t="shared" si="6"/>
        <v/>
      </c>
      <c r="K34" s="22" t="str">
        <f t="shared" si="6"/>
        <v/>
      </c>
      <c r="L34" s="22" t="str">
        <f t="shared" si="6"/>
        <v/>
      </c>
      <c r="M34" s="22" t="str">
        <f t="shared" si="6"/>
        <v/>
      </c>
      <c r="N34" s="22" t="str">
        <f t="shared" si="6"/>
        <v/>
      </c>
      <c r="O34" s="22" t="str">
        <f t="shared" si="6"/>
        <v/>
      </c>
      <c r="P34" s="22" t="str">
        <f t="shared" si="6"/>
        <v/>
      </c>
      <c r="Q34" s="22" t="str">
        <f t="shared" si="6"/>
        <v/>
      </c>
      <c r="R34" s="23">
        <f t="shared" si="2"/>
        <v>17.173333333333332</v>
      </c>
      <c r="T34">
        <f t="shared" si="3"/>
        <v>3</v>
      </c>
    </row>
    <row r="35" spans="1:20" x14ac:dyDescent="0.25">
      <c r="A35" s="19">
        <v>28</v>
      </c>
      <c r="B35" s="24">
        <f t="shared" si="4"/>
        <v>14</v>
      </c>
      <c r="C35" s="22">
        <f t="shared" si="0"/>
        <v>1.4000000000000001</v>
      </c>
      <c r="D35" s="22">
        <f t="shared" si="5"/>
        <v>0.98</v>
      </c>
      <c r="E35" s="22">
        <f t="shared" si="6"/>
        <v>0.70000000000000007</v>
      </c>
      <c r="F35" s="22">
        <f t="shared" si="6"/>
        <v>0.46666666666666673</v>
      </c>
      <c r="G35" s="22">
        <f t="shared" si="6"/>
        <v>0.35000000000000003</v>
      </c>
      <c r="H35" s="22">
        <f t="shared" si="6"/>
        <v>0.28000000000000003</v>
      </c>
      <c r="I35" s="22">
        <f t="shared" si="6"/>
        <v>0.23333333333333336</v>
      </c>
      <c r="J35" s="22" t="str">
        <f t="shared" si="6"/>
        <v/>
      </c>
      <c r="K35" s="22" t="str">
        <f t="shared" si="6"/>
        <v/>
      </c>
      <c r="L35" s="22" t="str">
        <f t="shared" si="6"/>
        <v/>
      </c>
      <c r="M35" s="22" t="str">
        <f t="shared" si="6"/>
        <v/>
      </c>
      <c r="N35" s="22" t="str">
        <f t="shared" si="6"/>
        <v/>
      </c>
      <c r="O35" s="22" t="str">
        <f t="shared" si="6"/>
        <v/>
      </c>
      <c r="P35" s="22" t="str">
        <f t="shared" si="6"/>
        <v/>
      </c>
      <c r="Q35" s="22" t="str">
        <f t="shared" si="6"/>
        <v/>
      </c>
      <c r="R35" s="23">
        <f t="shared" si="2"/>
        <v>17.64</v>
      </c>
      <c r="T35">
        <f t="shared" si="3"/>
        <v>0</v>
      </c>
    </row>
    <row r="36" spans="1:20" x14ac:dyDescent="0.25">
      <c r="A36" s="19">
        <v>29</v>
      </c>
      <c r="B36" s="24">
        <f t="shared" si="4"/>
        <v>14.5</v>
      </c>
      <c r="C36" s="22">
        <f t="shared" si="0"/>
        <v>1.5</v>
      </c>
      <c r="D36" s="22">
        <f t="shared" ref="D36:D67" si="7">$C36*0.7</f>
        <v>1.0499999999999998</v>
      </c>
      <c r="E36" s="22">
        <f t="shared" ref="E36:Q54" si="8">IF(E$10&gt;$B36/2,"",$C36/(E$10-1))</f>
        <v>0.75</v>
      </c>
      <c r="F36" s="22">
        <f t="shared" si="8"/>
        <v>0.5</v>
      </c>
      <c r="G36" s="22">
        <f t="shared" si="8"/>
        <v>0.375</v>
      </c>
      <c r="H36" s="22">
        <f t="shared" si="8"/>
        <v>0.3</v>
      </c>
      <c r="I36" s="22">
        <f t="shared" si="8"/>
        <v>0.25</v>
      </c>
      <c r="J36" s="22" t="str">
        <f t="shared" si="8"/>
        <v/>
      </c>
      <c r="K36" s="22" t="str">
        <f t="shared" si="8"/>
        <v/>
      </c>
      <c r="L36" s="22" t="str">
        <f t="shared" si="8"/>
        <v/>
      </c>
      <c r="M36" s="22" t="str">
        <f t="shared" si="8"/>
        <v/>
      </c>
      <c r="N36" s="22" t="str">
        <f t="shared" si="8"/>
        <v/>
      </c>
      <c r="O36" s="22" t="str">
        <f t="shared" si="8"/>
        <v/>
      </c>
      <c r="P36" s="22" t="str">
        <f t="shared" si="8"/>
        <v/>
      </c>
      <c r="Q36" s="22" t="str">
        <f t="shared" si="8"/>
        <v/>
      </c>
      <c r="R36" s="23">
        <f t="shared" ref="R36:R53" si="9">IF(MOD(A36,4)=3,SUM(C36:Q37)*2,SUM(C36:Q36)*4)</f>
        <v>18.899999999999999</v>
      </c>
      <c r="T36">
        <f t="shared" ref="T36:T57" si="10">MOD(A36,4)</f>
        <v>1</v>
      </c>
    </row>
    <row r="37" spans="1:20" x14ac:dyDescent="0.25">
      <c r="A37" s="19">
        <v>30</v>
      </c>
      <c r="B37" s="24">
        <f t="shared" si="4"/>
        <v>15</v>
      </c>
      <c r="C37" s="22">
        <f t="shared" si="0"/>
        <v>1.5</v>
      </c>
      <c r="D37" s="22">
        <f t="shared" si="7"/>
        <v>1.0499999999999998</v>
      </c>
      <c r="E37" s="22">
        <f t="shared" si="8"/>
        <v>0.75</v>
      </c>
      <c r="F37" s="22">
        <f t="shared" si="8"/>
        <v>0.5</v>
      </c>
      <c r="G37" s="22">
        <f t="shared" si="8"/>
        <v>0.375</v>
      </c>
      <c r="H37" s="22">
        <f t="shared" si="8"/>
        <v>0.3</v>
      </c>
      <c r="I37" s="22">
        <f t="shared" si="8"/>
        <v>0.25</v>
      </c>
      <c r="J37" s="22" t="str">
        <f t="shared" si="8"/>
        <v/>
      </c>
      <c r="K37" s="22" t="str">
        <f t="shared" si="8"/>
        <v/>
      </c>
      <c r="L37" s="22" t="str">
        <f t="shared" si="8"/>
        <v/>
      </c>
      <c r="M37" s="22" t="str">
        <f t="shared" si="8"/>
        <v/>
      </c>
      <c r="N37" s="22" t="str">
        <f t="shared" si="8"/>
        <v/>
      </c>
      <c r="O37" s="22" t="str">
        <f t="shared" si="8"/>
        <v/>
      </c>
      <c r="P37" s="22" t="str">
        <f t="shared" si="8"/>
        <v/>
      </c>
      <c r="Q37" s="22" t="str">
        <f t="shared" si="8"/>
        <v/>
      </c>
      <c r="R37" s="23">
        <f t="shared" si="9"/>
        <v>18.899999999999999</v>
      </c>
      <c r="T37">
        <f t="shared" si="10"/>
        <v>2</v>
      </c>
    </row>
    <row r="38" spans="1:20" x14ac:dyDescent="0.25">
      <c r="A38" s="19">
        <v>31</v>
      </c>
      <c r="B38" s="24">
        <f t="shared" si="4"/>
        <v>15.5</v>
      </c>
      <c r="C38" s="22">
        <f t="shared" si="0"/>
        <v>1.6</v>
      </c>
      <c r="D38" s="22">
        <f t="shared" si="7"/>
        <v>1.1199999999999999</v>
      </c>
      <c r="E38" s="22">
        <f t="shared" si="8"/>
        <v>0.8</v>
      </c>
      <c r="F38" s="22">
        <f t="shared" si="8"/>
        <v>0.53333333333333333</v>
      </c>
      <c r="G38" s="22">
        <f t="shared" si="8"/>
        <v>0.4</v>
      </c>
      <c r="H38" s="22">
        <f t="shared" si="8"/>
        <v>0.32</v>
      </c>
      <c r="I38" s="22">
        <f t="shared" si="8"/>
        <v>0.26666666666666666</v>
      </c>
      <c r="J38" s="22" t="str">
        <f t="shared" si="8"/>
        <v/>
      </c>
      <c r="K38" s="22" t="str">
        <f t="shared" si="8"/>
        <v/>
      </c>
      <c r="L38" s="22" t="str">
        <f t="shared" si="8"/>
        <v/>
      </c>
      <c r="M38" s="22" t="str">
        <f t="shared" si="8"/>
        <v/>
      </c>
      <c r="N38" s="22" t="str">
        <f t="shared" si="8"/>
        <v/>
      </c>
      <c r="O38" s="22" t="str">
        <f t="shared" si="8"/>
        <v/>
      </c>
      <c r="P38" s="22" t="str">
        <f t="shared" si="8"/>
        <v/>
      </c>
      <c r="Q38" s="22" t="str">
        <f t="shared" si="8"/>
        <v/>
      </c>
      <c r="R38" s="23">
        <f t="shared" si="9"/>
        <v>20.617142857142859</v>
      </c>
      <c r="T38">
        <f t="shared" si="10"/>
        <v>3</v>
      </c>
    </row>
    <row r="39" spans="1:20" x14ac:dyDescent="0.25">
      <c r="A39" s="19">
        <v>32</v>
      </c>
      <c r="B39" s="24">
        <f t="shared" si="4"/>
        <v>16</v>
      </c>
      <c r="C39" s="22">
        <f t="shared" si="0"/>
        <v>1.6</v>
      </c>
      <c r="D39" s="22">
        <f t="shared" si="7"/>
        <v>1.1199999999999999</v>
      </c>
      <c r="E39" s="22">
        <f t="shared" si="8"/>
        <v>0.8</v>
      </c>
      <c r="F39" s="22">
        <f t="shared" si="8"/>
        <v>0.53333333333333333</v>
      </c>
      <c r="G39" s="22">
        <f t="shared" si="8"/>
        <v>0.4</v>
      </c>
      <c r="H39" s="22">
        <f t="shared" si="8"/>
        <v>0.32</v>
      </c>
      <c r="I39" s="22">
        <f t="shared" si="8"/>
        <v>0.26666666666666666</v>
      </c>
      <c r="J39" s="22">
        <f t="shared" si="8"/>
        <v>0.22857142857142859</v>
      </c>
      <c r="K39" s="22" t="str">
        <f t="shared" si="8"/>
        <v/>
      </c>
      <c r="L39" s="22" t="str">
        <f t="shared" si="8"/>
        <v/>
      </c>
      <c r="M39" s="22" t="str">
        <f t="shared" si="8"/>
        <v/>
      </c>
      <c r="N39" s="22" t="str">
        <f t="shared" si="8"/>
        <v/>
      </c>
      <c r="O39" s="22" t="str">
        <f t="shared" si="8"/>
        <v/>
      </c>
      <c r="P39" s="22" t="str">
        <f t="shared" si="8"/>
        <v/>
      </c>
      <c r="Q39" s="22" t="str">
        <f t="shared" si="8"/>
        <v/>
      </c>
      <c r="R39" s="23">
        <f t="shared" si="9"/>
        <v>21.074285714285715</v>
      </c>
      <c r="T39">
        <f t="shared" si="10"/>
        <v>0</v>
      </c>
    </row>
    <row r="40" spans="1:20" x14ac:dyDescent="0.25">
      <c r="A40" s="19">
        <v>33</v>
      </c>
      <c r="B40" s="24">
        <f t="shared" si="4"/>
        <v>16.5</v>
      </c>
      <c r="C40" s="22">
        <f t="shared" si="0"/>
        <v>1.7000000000000002</v>
      </c>
      <c r="D40" s="22">
        <f t="shared" si="7"/>
        <v>1.19</v>
      </c>
      <c r="E40" s="22">
        <f t="shared" si="8"/>
        <v>0.85000000000000009</v>
      </c>
      <c r="F40" s="22">
        <f t="shared" si="8"/>
        <v>0.56666666666666676</v>
      </c>
      <c r="G40" s="22">
        <f t="shared" si="8"/>
        <v>0.42500000000000004</v>
      </c>
      <c r="H40" s="22">
        <f t="shared" si="8"/>
        <v>0.34</v>
      </c>
      <c r="I40" s="22">
        <f t="shared" si="8"/>
        <v>0.28333333333333338</v>
      </c>
      <c r="J40" s="22">
        <f t="shared" si="8"/>
        <v>0.24285714285714288</v>
      </c>
      <c r="K40" s="22" t="str">
        <f t="shared" si="8"/>
        <v/>
      </c>
      <c r="L40" s="22" t="str">
        <f t="shared" si="8"/>
        <v/>
      </c>
      <c r="M40" s="22" t="str">
        <f t="shared" si="8"/>
        <v/>
      </c>
      <c r="N40" s="22" t="str">
        <f t="shared" si="8"/>
        <v/>
      </c>
      <c r="O40" s="22" t="str">
        <f t="shared" si="8"/>
        <v/>
      </c>
      <c r="P40" s="22" t="str">
        <f t="shared" si="8"/>
        <v/>
      </c>
      <c r="Q40" s="22" t="str">
        <f t="shared" si="8"/>
        <v/>
      </c>
      <c r="R40" s="23">
        <f t="shared" si="9"/>
        <v>22.39142857142857</v>
      </c>
      <c r="T40">
        <f t="shared" si="10"/>
        <v>1</v>
      </c>
    </row>
    <row r="41" spans="1:20" x14ac:dyDescent="0.25">
      <c r="A41" s="19">
        <v>34</v>
      </c>
      <c r="B41" s="24">
        <f t="shared" si="4"/>
        <v>17</v>
      </c>
      <c r="C41" s="22">
        <f t="shared" si="0"/>
        <v>1.7000000000000002</v>
      </c>
      <c r="D41" s="22">
        <f t="shared" si="7"/>
        <v>1.19</v>
      </c>
      <c r="E41" s="22">
        <f t="shared" si="8"/>
        <v>0.85000000000000009</v>
      </c>
      <c r="F41" s="22">
        <f t="shared" si="8"/>
        <v>0.56666666666666676</v>
      </c>
      <c r="G41" s="22">
        <f t="shared" si="8"/>
        <v>0.42500000000000004</v>
      </c>
      <c r="H41" s="22">
        <f t="shared" si="8"/>
        <v>0.34</v>
      </c>
      <c r="I41" s="22">
        <f t="shared" si="8"/>
        <v>0.28333333333333338</v>
      </c>
      <c r="J41" s="22">
        <f t="shared" si="8"/>
        <v>0.24285714285714288</v>
      </c>
      <c r="K41" s="22" t="str">
        <f t="shared" si="8"/>
        <v/>
      </c>
      <c r="L41" s="22" t="str">
        <f t="shared" si="8"/>
        <v/>
      </c>
      <c r="M41" s="22" t="str">
        <f t="shared" si="8"/>
        <v/>
      </c>
      <c r="N41" s="22" t="str">
        <f t="shared" si="8"/>
        <v/>
      </c>
      <c r="O41" s="22" t="str">
        <f t="shared" si="8"/>
        <v/>
      </c>
      <c r="P41" s="22" t="str">
        <f t="shared" si="8"/>
        <v/>
      </c>
      <c r="Q41" s="22" t="str">
        <f t="shared" si="8"/>
        <v/>
      </c>
      <c r="R41" s="23">
        <f t="shared" si="9"/>
        <v>22.39142857142857</v>
      </c>
      <c r="T41">
        <f t="shared" si="10"/>
        <v>2</v>
      </c>
    </row>
    <row r="42" spans="1:20" x14ac:dyDescent="0.25">
      <c r="A42" s="19">
        <v>35</v>
      </c>
      <c r="B42" s="24">
        <f t="shared" si="4"/>
        <v>17.5</v>
      </c>
      <c r="C42" s="22">
        <f t="shared" si="0"/>
        <v>1.8</v>
      </c>
      <c r="D42" s="22">
        <f t="shared" si="7"/>
        <v>1.26</v>
      </c>
      <c r="E42" s="22">
        <f t="shared" si="8"/>
        <v>0.9</v>
      </c>
      <c r="F42" s="22">
        <f t="shared" si="8"/>
        <v>0.6</v>
      </c>
      <c r="G42" s="22">
        <f t="shared" si="8"/>
        <v>0.45</v>
      </c>
      <c r="H42" s="22">
        <f t="shared" si="8"/>
        <v>0.36</v>
      </c>
      <c r="I42" s="22">
        <f t="shared" si="8"/>
        <v>0.3</v>
      </c>
      <c r="J42" s="22">
        <f t="shared" si="8"/>
        <v>0.25714285714285717</v>
      </c>
      <c r="K42" s="22" t="str">
        <f t="shared" si="8"/>
        <v/>
      </c>
      <c r="L42" s="22" t="str">
        <f t="shared" si="8"/>
        <v/>
      </c>
      <c r="M42" s="22" t="str">
        <f t="shared" si="8"/>
        <v/>
      </c>
      <c r="N42" s="22" t="str">
        <f t="shared" si="8"/>
        <v/>
      </c>
      <c r="O42" s="22" t="str">
        <f t="shared" si="8"/>
        <v/>
      </c>
      <c r="P42" s="22" t="str">
        <f t="shared" si="8"/>
        <v/>
      </c>
      <c r="Q42" s="22" t="str">
        <f t="shared" si="8"/>
        <v/>
      </c>
      <c r="R42" s="23">
        <f t="shared" si="9"/>
        <v>24.158571428571427</v>
      </c>
      <c r="T42">
        <f t="shared" si="10"/>
        <v>3</v>
      </c>
    </row>
    <row r="43" spans="1:20" x14ac:dyDescent="0.25">
      <c r="A43" s="19">
        <v>36</v>
      </c>
      <c r="B43" s="24">
        <f t="shared" si="4"/>
        <v>18</v>
      </c>
      <c r="C43" s="22">
        <f t="shared" ref="C43:C67" si="11">0.02*Weighting*CEILING(B43,1)</f>
        <v>1.8</v>
      </c>
      <c r="D43" s="22">
        <f t="shared" si="7"/>
        <v>1.26</v>
      </c>
      <c r="E43" s="22">
        <f t="shared" si="8"/>
        <v>0.9</v>
      </c>
      <c r="F43" s="22">
        <f t="shared" si="8"/>
        <v>0.6</v>
      </c>
      <c r="G43" s="22">
        <f t="shared" si="8"/>
        <v>0.45</v>
      </c>
      <c r="H43" s="22">
        <f t="shared" si="8"/>
        <v>0.36</v>
      </c>
      <c r="I43" s="22">
        <f t="shared" si="8"/>
        <v>0.3</v>
      </c>
      <c r="J43" s="22">
        <f t="shared" si="8"/>
        <v>0.25714285714285717</v>
      </c>
      <c r="K43" s="22">
        <f t="shared" si="8"/>
        <v>0.22500000000000001</v>
      </c>
      <c r="L43" s="22" t="str">
        <f t="shared" si="8"/>
        <v/>
      </c>
      <c r="M43" s="22" t="str">
        <f t="shared" si="8"/>
        <v/>
      </c>
      <c r="N43" s="22" t="str">
        <f t="shared" si="8"/>
        <v/>
      </c>
      <c r="O43" s="22" t="str">
        <f t="shared" si="8"/>
        <v/>
      </c>
      <c r="P43" s="22" t="str">
        <f t="shared" si="8"/>
        <v/>
      </c>
      <c r="Q43" s="22" t="str">
        <f t="shared" si="8"/>
        <v/>
      </c>
      <c r="R43" s="23">
        <f t="shared" si="9"/>
        <v>24.608571428571427</v>
      </c>
      <c r="T43">
        <f t="shared" si="10"/>
        <v>0</v>
      </c>
    </row>
    <row r="44" spans="1:20" x14ac:dyDescent="0.25">
      <c r="A44" s="19">
        <v>37</v>
      </c>
      <c r="B44" s="24">
        <f t="shared" si="4"/>
        <v>18.5</v>
      </c>
      <c r="C44" s="22">
        <f t="shared" si="11"/>
        <v>1.9000000000000001</v>
      </c>
      <c r="D44" s="22">
        <f t="shared" si="7"/>
        <v>1.33</v>
      </c>
      <c r="E44" s="22">
        <f t="shared" si="8"/>
        <v>0.95000000000000007</v>
      </c>
      <c r="F44" s="22">
        <f t="shared" si="8"/>
        <v>0.63333333333333341</v>
      </c>
      <c r="G44" s="22">
        <f t="shared" si="8"/>
        <v>0.47500000000000003</v>
      </c>
      <c r="H44" s="22">
        <f t="shared" si="8"/>
        <v>0.38</v>
      </c>
      <c r="I44" s="22">
        <f t="shared" si="8"/>
        <v>0.31666666666666671</v>
      </c>
      <c r="J44" s="22">
        <f t="shared" si="8"/>
        <v>0.27142857142857146</v>
      </c>
      <c r="K44" s="22">
        <f t="shared" si="8"/>
        <v>0.23750000000000002</v>
      </c>
      <c r="L44" s="22" t="str">
        <f t="shared" si="8"/>
        <v/>
      </c>
      <c r="M44" s="22" t="str">
        <f t="shared" si="8"/>
        <v/>
      </c>
      <c r="N44" s="22" t="str">
        <f t="shared" si="8"/>
        <v/>
      </c>
      <c r="O44" s="22" t="str">
        <f t="shared" si="8"/>
        <v/>
      </c>
      <c r="P44" s="22" t="str">
        <f t="shared" si="8"/>
        <v/>
      </c>
      <c r="Q44" s="22" t="str">
        <f t="shared" si="8"/>
        <v/>
      </c>
      <c r="R44" s="23">
        <f t="shared" si="9"/>
        <v>25.975714285714286</v>
      </c>
      <c r="T44">
        <f t="shared" si="10"/>
        <v>1</v>
      </c>
    </row>
    <row r="45" spans="1:20" x14ac:dyDescent="0.25">
      <c r="A45" s="19">
        <v>38</v>
      </c>
      <c r="B45" s="24">
        <f t="shared" si="4"/>
        <v>19</v>
      </c>
      <c r="C45" s="22">
        <f t="shared" si="11"/>
        <v>1.9000000000000001</v>
      </c>
      <c r="D45" s="22">
        <f t="shared" si="7"/>
        <v>1.33</v>
      </c>
      <c r="E45" s="22">
        <f t="shared" si="8"/>
        <v>0.95000000000000007</v>
      </c>
      <c r="F45" s="22">
        <f t="shared" si="8"/>
        <v>0.63333333333333341</v>
      </c>
      <c r="G45" s="22">
        <f t="shared" si="8"/>
        <v>0.47500000000000003</v>
      </c>
      <c r="H45" s="22">
        <f t="shared" si="8"/>
        <v>0.38</v>
      </c>
      <c r="I45" s="22">
        <f t="shared" si="8"/>
        <v>0.31666666666666671</v>
      </c>
      <c r="J45" s="22">
        <f t="shared" si="8"/>
        <v>0.27142857142857146</v>
      </c>
      <c r="K45" s="22">
        <f t="shared" si="8"/>
        <v>0.23750000000000002</v>
      </c>
      <c r="L45" s="22" t="str">
        <f t="shared" si="8"/>
        <v/>
      </c>
      <c r="M45" s="22" t="str">
        <f t="shared" si="8"/>
        <v/>
      </c>
      <c r="N45" s="22" t="str">
        <f t="shared" si="8"/>
        <v/>
      </c>
      <c r="O45" s="22" t="str">
        <f t="shared" si="8"/>
        <v/>
      </c>
      <c r="P45" s="22" t="str">
        <f t="shared" si="8"/>
        <v/>
      </c>
      <c r="Q45" s="22" t="str">
        <f t="shared" si="8"/>
        <v/>
      </c>
      <c r="R45" s="23">
        <f t="shared" si="9"/>
        <v>25.975714285714286</v>
      </c>
      <c r="T45">
        <f t="shared" si="10"/>
        <v>2</v>
      </c>
    </row>
    <row r="46" spans="1:20" x14ac:dyDescent="0.25">
      <c r="A46" s="19">
        <v>39</v>
      </c>
      <c r="B46" s="24">
        <f t="shared" si="4"/>
        <v>19.5</v>
      </c>
      <c r="C46" s="22">
        <f t="shared" si="11"/>
        <v>2</v>
      </c>
      <c r="D46" s="22">
        <f t="shared" si="7"/>
        <v>1.4</v>
      </c>
      <c r="E46" s="22">
        <f t="shared" si="8"/>
        <v>1</v>
      </c>
      <c r="F46" s="22">
        <f t="shared" si="8"/>
        <v>0.66666666666666663</v>
      </c>
      <c r="G46" s="22">
        <f t="shared" si="8"/>
        <v>0.5</v>
      </c>
      <c r="H46" s="22">
        <f t="shared" si="8"/>
        <v>0.4</v>
      </c>
      <c r="I46" s="22">
        <f t="shared" si="8"/>
        <v>0.33333333333333331</v>
      </c>
      <c r="J46" s="22">
        <f t="shared" si="8"/>
        <v>0.2857142857142857</v>
      </c>
      <c r="K46" s="22">
        <f t="shared" si="8"/>
        <v>0.25</v>
      </c>
      <c r="L46" s="22" t="str">
        <f t="shared" si="8"/>
        <v/>
      </c>
      <c r="M46" s="22" t="str">
        <f t="shared" si="8"/>
        <v/>
      </c>
      <c r="N46" s="22" t="str">
        <f t="shared" si="8"/>
        <v/>
      </c>
      <c r="O46" s="22" t="str">
        <f t="shared" si="8"/>
        <v/>
      </c>
      <c r="P46" s="22" t="str">
        <f t="shared" si="8"/>
        <v/>
      </c>
      <c r="Q46" s="22" t="str">
        <f t="shared" si="8"/>
        <v/>
      </c>
      <c r="R46" s="23">
        <f t="shared" si="9"/>
        <v>27.787301587301588</v>
      </c>
      <c r="T46">
        <f t="shared" si="10"/>
        <v>3</v>
      </c>
    </row>
    <row r="47" spans="1:20" x14ac:dyDescent="0.25">
      <c r="A47" s="19">
        <v>40</v>
      </c>
      <c r="B47" s="24">
        <f t="shared" si="4"/>
        <v>20</v>
      </c>
      <c r="C47" s="22">
        <f t="shared" si="11"/>
        <v>2</v>
      </c>
      <c r="D47" s="22">
        <f t="shared" si="7"/>
        <v>1.4</v>
      </c>
      <c r="E47" s="22">
        <f t="shared" si="8"/>
        <v>1</v>
      </c>
      <c r="F47" s="22">
        <f t="shared" si="8"/>
        <v>0.66666666666666663</v>
      </c>
      <c r="G47" s="22">
        <f t="shared" si="8"/>
        <v>0.5</v>
      </c>
      <c r="H47" s="22">
        <f t="shared" si="8"/>
        <v>0.4</v>
      </c>
      <c r="I47" s="22">
        <f t="shared" si="8"/>
        <v>0.33333333333333331</v>
      </c>
      <c r="J47" s="22">
        <f t="shared" si="8"/>
        <v>0.2857142857142857</v>
      </c>
      <c r="K47" s="22">
        <f t="shared" si="8"/>
        <v>0.25</v>
      </c>
      <c r="L47" s="22">
        <f t="shared" si="8"/>
        <v>0.22222222222222221</v>
      </c>
      <c r="M47" s="22" t="str">
        <f t="shared" si="8"/>
        <v/>
      </c>
      <c r="N47" s="22" t="str">
        <f t="shared" si="8"/>
        <v/>
      </c>
      <c r="O47" s="22" t="str">
        <f t="shared" si="8"/>
        <v/>
      </c>
      <c r="P47" s="22" t="str">
        <f t="shared" si="8"/>
        <v/>
      </c>
      <c r="Q47" s="22" t="str">
        <f t="shared" si="8"/>
        <v/>
      </c>
      <c r="R47" s="23">
        <f t="shared" si="9"/>
        <v>28.231746031746034</v>
      </c>
      <c r="T47">
        <f t="shared" si="10"/>
        <v>0</v>
      </c>
    </row>
    <row r="48" spans="1:20" x14ac:dyDescent="0.25">
      <c r="A48" s="19">
        <v>41</v>
      </c>
      <c r="B48" s="24">
        <f t="shared" si="4"/>
        <v>20.5</v>
      </c>
      <c r="C48" s="22">
        <f t="shared" si="11"/>
        <v>2.1</v>
      </c>
      <c r="D48" s="22">
        <f t="shared" si="7"/>
        <v>1.47</v>
      </c>
      <c r="E48" s="22">
        <f t="shared" si="8"/>
        <v>1.05</v>
      </c>
      <c r="F48" s="22">
        <f t="shared" si="8"/>
        <v>0.70000000000000007</v>
      </c>
      <c r="G48" s="22">
        <f t="shared" si="8"/>
        <v>0.52500000000000002</v>
      </c>
      <c r="H48" s="22">
        <f t="shared" si="8"/>
        <v>0.42000000000000004</v>
      </c>
      <c r="I48" s="22">
        <f t="shared" si="8"/>
        <v>0.35000000000000003</v>
      </c>
      <c r="J48" s="22">
        <f t="shared" si="8"/>
        <v>0.3</v>
      </c>
      <c r="K48" s="22">
        <f t="shared" si="8"/>
        <v>0.26250000000000001</v>
      </c>
      <c r="L48" s="22">
        <f t="shared" si="8"/>
        <v>0.23333333333333334</v>
      </c>
      <c r="M48" s="22" t="str">
        <f t="shared" si="8"/>
        <v/>
      </c>
      <c r="N48" s="22" t="str">
        <f t="shared" si="8"/>
        <v/>
      </c>
      <c r="O48" s="22" t="str">
        <f t="shared" si="8"/>
        <v/>
      </c>
      <c r="P48" s="22" t="str">
        <f t="shared" si="8"/>
        <v/>
      </c>
      <c r="Q48" s="22" t="str">
        <f t="shared" si="8"/>
        <v/>
      </c>
      <c r="R48" s="23">
        <f t="shared" si="9"/>
        <v>29.643333333333334</v>
      </c>
      <c r="T48">
        <f t="shared" si="10"/>
        <v>1</v>
      </c>
    </row>
    <row r="49" spans="1:20" x14ac:dyDescent="0.25">
      <c r="A49" s="19">
        <v>42</v>
      </c>
      <c r="B49" s="24">
        <f t="shared" si="4"/>
        <v>21</v>
      </c>
      <c r="C49" s="22">
        <f t="shared" si="11"/>
        <v>2.1</v>
      </c>
      <c r="D49" s="22">
        <f t="shared" si="7"/>
        <v>1.47</v>
      </c>
      <c r="E49" s="22">
        <f t="shared" si="8"/>
        <v>1.05</v>
      </c>
      <c r="F49" s="22">
        <f t="shared" si="8"/>
        <v>0.70000000000000007</v>
      </c>
      <c r="G49" s="22">
        <f t="shared" si="8"/>
        <v>0.52500000000000002</v>
      </c>
      <c r="H49" s="22">
        <f t="shared" si="8"/>
        <v>0.42000000000000004</v>
      </c>
      <c r="I49" s="22">
        <f t="shared" si="8"/>
        <v>0.35000000000000003</v>
      </c>
      <c r="J49" s="22">
        <f t="shared" si="8"/>
        <v>0.3</v>
      </c>
      <c r="K49" s="22">
        <f t="shared" si="8"/>
        <v>0.26250000000000001</v>
      </c>
      <c r="L49" s="22">
        <f t="shared" si="8"/>
        <v>0.23333333333333334</v>
      </c>
      <c r="M49" s="22" t="str">
        <f t="shared" si="8"/>
        <v/>
      </c>
      <c r="N49" s="22" t="str">
        <f t="shared" si="8"/>
        <v/>
      </c>
      <c r="O49" s="22" t="str">
        <f t="shared" si="8"/>
        <v/>
      </c>
      <c r="P49" s="22" t="str">
        <f t="shared" si="8"/>
        <v/>
      </c>
      <c r="Q49" s="22" t="str">
        <f t="shared" si="8"/>
        <v/>
      </c>
      <c r="R49" s="23">
        <f t="shared" si="9"/>
        <v>29.643333333333334</v>
      </c>
      <c r="T49">
        <f t="shared" si="10"/>
        <v>2</v>
      </c>
    </row>
    <row r="50" spans="1:20" x14ac:dyDescent="0.25">
      <c r="A50" s="19">
        <v>43</v>
      </c>
      <c r="B50" s="24">
        <f t="shared" si="4"/>
        <v>21.5</v>
      </c>
      <c r="C50" s="22">
        <f t="shared" si="11"/>
        <v>2.2000000000000002</v>
      </c>
      <c r="D50" s="22">
        <f t="shared" si="7"/>
        <v>1.54</v>
      </c>
      <c r="E50" s="22">
        <f t="shared" si="8"/>
        <v>1.1000000000000001</v>
      </c>
      <c r="F50" s="22">
        <f t="shared" si="8"/>
        <v>0.73333333333333339</v>
      </c>
      <c r="G50" s="22">
        <f t="shared" si="8"/>
        <v>0.55000000000000004</v>
      </c>
      <c r="H50" s="22">
        <f t="shared" si="8"/>
        <v>0.44000000000000006</v>
      </c>
      <c r="I50" s="22">
        <f t="shared" si="8"/>
        <v>0.3666666666666667</v>
      </c>
      <c r="J50" s="22">
        <f t="shared" si="8"/>
        <v>0.31428571428571433</v>
      </c>
      <c r="K50" s="22">
        <f t="shared" si="8"/>
        <v>0.27500000000000002</v>
      </c>
      <c r="L50" s="22">
        <f t="shared" si="8"/>
        <v>0.24444444444444446</v>
      </c>
      <c r="M50" s="22" t="str">
        <f t="shared" si="8"/>
        <v/>
      </c>
      <c r="N50" s="22" t="str">
        <f t="shared" si="8"/>
        <v/>
      </c>
      <c r="O50" s="22" t="str">
        <f t="shared" si="8"/>
        <v/>
      </c>
      <c r="P50" s="22" t="str">
        <f t="shared" si="8"/>
        <v/>
      </c>
      <c r="Q50" s="22" t="str">
        <f t="shared" si="8"/>
        <v/>
      </c>
      <c r="R50" s="23">
        <f t="shared" si="9"/>
        <v>31.494920634920636</v>
      </c>
      <c r="T50">
        <f t="shared" si="10"/>
        <v>3</v>
      </c>
    </row>
    <row r="51" spans="1:20" x14ac:dyDescent="0.25">
      <c r="A51" s="19">
        <v>44</v>
      </c>
      <c r="B51" s="24">
        <f t="shared" si="4"/>
        <v>22</v>
      </c>
      <c r="C51" s="22">
        <f t="shared" si="11"/>
        <v>2.2000000000000002</v>
      </c>
      <c r="D51" s="22">
        <f t="shared" si="7"/>
        <v>1.54</v>
      </c>
      <c r="E51" s="22">
        <f t="shared" si="8"/>
        <v>1.1000000000000001</v>
      </c>
      <c r="F51" s="22">
        <f t="shared" si="8"/>
        <v>0.73333333333333339</v>
      </c>
      <c r="G51" s="22">
        <f t="shared" si="8"/>
        <v>0.55000000000000004</v>
      </c>
      <c r="H51" s="22">
        <f t="shared" si="8"/>
        <v>0.44000000000000006</v>
      </c>
      <c r="I51" s="22">
        <f t="shared" si="8"/>
        <v>0.3666666666666667</v>
      </c>
      <c r="J51" s="22">
        <f t="shared" si="8"/>
        <v>0.31428571428571433</v>
      </c>
      <c r="K51" s="22">
        <f t="shared" si="8"/>
        <v>0.27500000000000002</v>
      </c>
      <c r="L51" s="22">
        <f t="shared" si="8"/>
        <v>0.24444444444444446</v>
      </c>
      <c r="M51" s="22">
        <f t="shared" si="8"/>
        <v>0.22000000000000003</v>
      </c>
      <c r="N51" s="22" t="str">
        <f t="shared" si="8"/>
        <v/>
      </c>
      <c r="O51" s="22" t="str">
        <f t="shared" si="8"/>
        <v/>
      </c>
      <c r="P51" s="22" t="str">
        <f t="shared" si="8"/>
        <v/>
      </c>
      <c r="Q51" s="22" t="str">
        <f t="shared" si="8"/>
        <v/>
      </c>
      <c r="R51" s="23">
        <f t="shared" si="9"/>
        <v>31.934920634920633</v>
      </c>
      <c r="T51">
        <f t="shared" si="10"/>
        <v>0</v>
      </c>
    </row>
    <row r="52" spans="1:20" x14ac:dyDescent="0.25">
      <c r="A52" s="19">
        <v>45</v>
      </c>
      <c r="B52" s="24">
        <f t="shared" si="4"/>
        <v>22.5</v>
      </c>
      <c r="C52" s="22">
        <f t="shared" si="11"/>
        <v>2.3000000000000003</v>
      </c>
      <c r="D52" s="22">
        <f t="shared" si="7"/>
        <v>1.61</v>
      </c>
      <c r="E52" s="22">
        <f t="shared" si="8"/>
        <v>1.1500000000000001</v>
      </c>
      <c r="F52" s="22">
        <f t="shared" si="8"/>
        <v>0.76666666666666672</v>
      </c>
      <c r="G52" s="22">
        <f t="shared" si="8"/>
        <v>0.57500000000000007</v>
      </c>
      <c r="H52" s="22">
        <f t="shared" si="8"/>
        <v>0.46000000000000008</v>
      </c>
      <c r="I52" s="22">
        <f t="shared" si="8"/>
        <v>0.38333333333333336</v>
      </c>
      <c r="J52" s="22">
        <f t="shared" si="8"/>
        <v>0.32857142857142863</v>
      </c>
      <c r="K52" s="22">
        <f t="shared" si="8"/>
        <v>0.28750000000000003</v>
      </c>
      <c r="L52" s="22">
        <f t="shared" si="8"/>
        <v>0.25555555555555559</v>
      </c>
      <c r="M52" s="22">
        <f t="shared" si="8"/>
        <v>0.23000000000000004</v>
      </c>
      <c r="N52" s="22" t="str">
        <f t="shared" si="8"/>
        <v/>
      </c>
      <c r="O52" s="22" t="str">
        <f t="shared" si="8"/>
        <v/>
      </c>
      <c r="P52" s="22" t="str">
        <f t="shared" si="8"/>
        <v/>
      </c>
      <c r="Q52" s="22" t="str">
        <f t="shared" si="8"/>
        <v/>
      </c>
      <c r="R52" s="23">
        <f t="shared" si="9"/>
        <v>33.38650793650794</v>
      </c>
      <c r="T52">
        <f t="shared" si="10"/>
        <v>1</v>
      </c>
    </row>
    <row r="53" spans="1:20" x14ac:dyDescent="0.25">
      <c r="A53" s="19">
        <v>46</v>
      </c>
      <c r="B53" s="24">
        <f t="shared" si="4"/>
        <v>23</v>
      </c>
      <c r="C53" s="22">
        <f t="shared" si="11"/>
        <v>2.3000000000000003</v>
      </c>
      <c r="D53" s="22">
        <f t="shared" si="7"/>
        <v>1.61</v>
      </c>
      <c r="E53" s="22">
        <f t="shared" si="8"/>
        <v>1.1500000000000001</v>
      </c>
      <c r="F53" s="22">
        <f t="shared" si="8"/>
        <v>0.76666666666666672</v>
      </c>
      <c r="G53" s="22">
        <f t="shared" si="8"/>
        <v>0.57500000000000007</v>
      </c>
      <c r="H53" s="22">
        <f t="shared" si="8"/>
        <v>0.46000000000000008</v>
      </c>
      <c r="I53" s="22">
        <f t="shared" si="8"/>
        <v>0.38333333333333336</v>
      </c>
      <c r="J53" s="22">
        <f t="shared" si="8"/>
        <v>0.32857142857142863</v>
      </c>
      <c r="K53" s="22">
        <f t="shared" si="8"/>
        <v>0.28750000000000003</v>
      </c>
      <c r="L53" s="22">
        <f t="shared" si="8"/>
        <v>0.25555555555555559</v>
      </c>
      <c r="M53" s="22">
        <f t="shared" si="8"/>
        <v>0.23000000000000004</v>
      </c>
      <c r="N53" s="22" t="str">
        <f t="shared" si="8"/>
        <v/>
      </c>
      <c r="O53" s="22" t="str">
        <f t="shared" si="8"/>
        <v/>
      </c>
      <c r="P53" s="22" t="str">
        <f t="shared" si="8"/>
        <v/>
      </c>
      <c r="Q53" s="22" t="str">
        <f t="shared" si="8"/>
        <v/>
      </c>
      <c r="R53" s="23">
        <f t="shared" si="9"/>
        <v>33.38650793650794</v>
      </c>
      <c r="T53">
        <f t="shared" si="10"/>
        <v>2</v>
      </c>
    </row>
    <row r="54" spans="1:20" x14ac:dyDescent="0.25">
      <c r="A54" s="19">
        <v>47</v>
      </c>
      <c r="B54" s="24">
        <f t="shared" si="4"/>
        <v>23.5</v>
      </c>
      <c r="C54" s="22">
        <f t="shared" si="11"/>
        <v>2.4000000000000004</v>
      </c>
      <c r="D54" s="22">
        <f t="shared" si="7"/>
        <v>1.6800000000000002</v>
      </c>
      <c r="E54" s="22">
        <f t="shared" si="8"/>
        <v>1.2000000000000002</v>
      </c>
      <c r="F54" s="22">
        <f t="shared" si="8"/>
        <v>0.80000000000000016</v>
      </c>
      <c r="G54" s="22">
        <f t="shared" si="8"/>
        <v>0.60000000000000009</v>
      </c>
      <c r="H54" s="22">
        <f t="shared" si="8"/>
        <v>0.48000000000000009</v>
      </c>
      <c r="I54" s="22">
        <f t="shared" si="8"/>
        <v>0.40000000000000008</v>
      </c>
      <c r="J54" s="22">
        <f t="shared" si="8"/>
        <v>0.34285714285714292</v>
      </c>
      <c r="K54" s="22">
        <f t="shared" si="8"/>
        <v>0.30000000000000004</v>
      </c>
      <c r="L54" s="22">
        <f t="shared" si="8"/>
        <v>0.26666666666666672</v>
      </c>
      <c r="M54" s="22">
        <f t="shared" ref="E54:Q67" si="12">IF(M$10&gt;$B54/2,"",$C54/(M$10-1))</f>
        <v>0.24000000000000005</v>
      </c>
      <c r="N54" s="22" t="str">
        <f t="shared" si="12"/>
        <v/>
      </c>
      <c r="O54" s="22" t="str">
        <f t="shared" si="12"/>
        <v/>
      </c>
      <c r="P54" s="22" t="str">
        <f t="shared" si="12"/>
        <v/>
      </c>
      <c r="Q54" s="22" t="str">
        <f t="shared" si="12"/>
        <v/>
      </c>
      <c r="R54" s="23">
        <f t="shared" ref="R54:R57" si="13">IF(MOD(A54,4)=3,SUM(C54:Q55)*2,SUM(C54:Q54)*4)</f>
        <v>35.274458874458873</v>
      </c>
      <c r="T54">
        <f t="shared" si="10"/>
        <v>3</v>
      </c>
    </row>
    <row r="55" spans="1:20" x14ac:dyDescent="0.25">
      <c r="A55" s="19">
        <v>48</v>
      </c>
      <c r="B55" s="24">
        <f t="shared" si="4"/>
        <v>24</v>
      </c>
      <c r="C55" s="22">
        <f t="shared" si="11"/>
        <v>2.4000000000000004</v>
      </c>
      <c r="D55" s="22">
        <f t="shared" si="7"/>
        <v>1.6800000000000002</v>
      </c>
      <c r="E55" s="22">
        <f t="shared" si="12"/>
        <v>1.2000000000000002</v>
      </c>
      <c r="F55" s="22">
        <f t="shared" si="12"/>
        <v>0.80000000000000016</v>
      </c>
      <c r="G55" s="22">
        <f t="shared" si="12"/>
        <v>0.60000000000000009</v>
      </c>
      <c r="H55" s="22">
        <f t="shared" si="12"/>
        <v>0.48000000000000009</v>
      </c>
      <c r="I55" s="22">
        <f t="shared" si="12"/>
        <v>0.40000000000000008</v>
      </c>
      <c r="J55" s="22">
        <f t="shared" si="12"/>
        <v>0.34285714285714292</v>
      </c>
      <c r="K55" s="22">
        <f t="shared" si="12"/>
        <v>0.30000000000000004</v>
      </c>
      <c r="L55" s="22">
        <f t="shared" si="12"/>
        <v>0.26666666666666672</v>
      </c>
      <c r="M55" s="22">
        <f t="shared" si="12"/>
        <v>0.24000000000000005</v>
      </c>
      <c r="N55" s="22">
        <f t="shared" si="12"/>
        <v>0.21818181818181823</v>
      </c>
      <c r="O55" s="22" t="str">
        <f t="shared" si="12"/>
        <v/>
      </c>
      <c r="P55" s="22" t="str">
        <f t="shared" si="12"/>
        <v/>
      </c>
      <c r="Q55" s="22" t="str">
        <f t="shared" si="12"/>
        <v/>
      </c>
      <c r="R55" s="23">
        <f t="shared" si="13"/>
        <v>35.710822510822517</v>
      </c>
      <c r="T55">
        <f t="shared" si="10"/>
        <v>0</v>
      </c>
    </row>
    <row r="56" spans="1:20" x14ac:dyDescent="0.25">
      <c r="A56" s="19">
        <v>49</v>
      </c>
      <c r="B56" s="24">
        <f t="shared" si="4"/>
        <v>24.5</v>
      </c>
      <c r="C56" s="22">
        <f t="shared" si="11"/>
        <v>2.5</v>
      </c>
      <c r="D56" s="22">
        <f t="shared" si="7"/>
        <v>1.75</v>
      </c>
      <c r="E56" s="22">
        <f t="shared" si="12"/>
        <v>1.25</v>
      </c>
      <c r="F56" s="22">
        <f t="shared" si="12"/>
        <v>0.83333333333333337</v>
      </c>
      <c r="G56" s="22">
        <f t="shared" si="12"/>
        <v>0.625</v>
      </c>
      <c r="H56" s="22">
        <f t="shared" si="12"/>
        <v>0.5</v>
      </c>
      <c r="I56" s="22">
        <f t="shared" si="12"/>
        <v>0.41666666666666669</v>
      </c>
      <c r="J56" s="22">
        <f t="shared" si="12"/>
        <v>0.35714285714285715</v>
      </c>
      <c r="K56" s="22">
        <f t="shared" si="12"/>
        <v>0.3125</v>
      </c>
      <c r="L56" s="22">
        <f t="shared" si="12"/>
        <v>0.27777777777777779</v>
      </c>
      <c r="M56" s="22">
        <f t="shared" si="12"/>
        <v>0.25</v>
      </c>
      <c r="N56" s="22">
        <f t="shared" si="12"/>
        <v>0.22727272727272727</v>
      </c>
      <c r="O56" s="22" t="str">
        <f t="shared" si="12"/>
        <v/>
      </c>
      <c r="P56" s="22" t="str">
        <f t="shared" si="12"/>
        <v/>
      </c>
      <c r="Q56" s="22" t="str">
        <f t="shared" si="12"/>
        <v/>
      </c>
      <c r="R56" s="23">
        <f t="shared" si="13"/>
        <v>37.198773448773451</v>
      </c>
      <c r="T56">
        <f t="shared" si="10"/>
        <v>1</v>
      </c>
    </row>
    <row r="57" spans="1:20" x14ac:dyDescent="0.25">
      <c r="A57" s="19">
        <v>50</v>
      </c>
      <c r="B57" s="24">
        <f t="shared" si="4"/>
        <v>25</v>
      </c>
      <c r="C57" s="22">
        <f t="shared" si="11"/>
        <v>2.5</v>
      </c>
      <c r="D57" s="22">
        <f t="shared" si="7"/>
        <v>1.75</v>
      </c>
      <c r="E57" s="22">
        <f t="shared" si="12"/>
        <v>1.25</v>
      </c>
      <c r="F57" s="22">
        <f t="shared" si="12"/>
        <v>0.83333333333333337</v>
      </c>
      <c r="G57" s="22">
        <f t="shared" si="12"/>
        <v>0.625</v>
      </c>
      <c r="H57" s="22">
        <f t="shared" si="12"/>
        <v>0.5</v>
      </c>
      <c r="I57" s="22">
        <f t="shared" si="12"/>
        <v>0.41666666666666669</v>
      </c>
      <c r="J57" s="22">
        <f t="shared" si="12"/>
        <v>0.35714285714285715</v>
      </c>
      <c r="K57" s="22">
        <f t="shared" si="12"/>
        <v>0.3125</v>
      </c>
      <c r="L57" s="22">
        <f t="shared" si="12"/>
        <v>0.27777777777777779</v>
      </c>
      <c r="M57" s="22">
        <f t="shared" si="12"/>
        <v>0.25</v>
      </c>
      <c r="N57" s="22">
        <f t="shared" si="12"/>
        <v>0.22727272727272727</v>
      </c>
      <c r="O57" s="22" t="str">
        <f t="shared" si="12"/>
        <v/>
      </c>
      <c r="P57" s="22" t="str">
        <f t="shared" si="12"/>
        <v/>
      </c>
      <c r="Q57" s="22" t="str">
        <f t="shared" si="12"/>
        <v/>
      </c>
      <c r="R57" s="23">
        <f t="shared" si="13"/>
        <v>37.198773448773451</v>
      </c>
      <c r="T57">
        <f t="shared" si="10"/>
        <v>2</v>
      </c>
    </row>
    <row r="58" spans="1:20" x14ac:dyDescent="0.25">
      <c r="A58" s="19">
        <v>51</v>
      </c>
      <c r="B58" s="24">
        <f t="shared" si="4"/>
        <v>25.5</v>
      </c>
      <c r="C58" s="22">
        <f t="shared" si="11"/>
        <v>2.6</v>
      </c>
      <c r="D58" s="22">
        <f t="shared" si="7"/>
        <v>1.8199999999999998</v>
      </c>
      <c r="E58" s="22">
        <f t="shared" si="12"/>
        <v>1.3</v>
      </c>
      <c r="F58" s="22">
        <f t="shared" si="12"/>
        <v>0.8666666666666667</v>
      </c>
      <c r="G58" s="22">
        <f t="shared" si="12"/>
        <v>0.65</v>
      </c>
      <c r="H58" s="22">
        <f t="shared" si="12"/>
        <v>0.52</v>
      </c>
      <c r="I58" s="22">
        <f t="shared" si="12"/>
        <v>0.43333333333333335</v>
      </c>
      <c r="J58" s="22">
        <f t="shared" si="12"/>
        <v>0.37142857142857144</v>
      </c>
      <c r="K58" s="22">
        <f t="shared" si="12"/>
        <v>0.32500000000000001</v>
      </c>
      <c r="L58" s="22">
        <f t="shared" si="12"/>
        <v>0.28888888888888892</v>
      </c>
      <c r="M58" s="22">
        <f t="shared" si="12"/>
        <v>0.26</v>
      </c>
      <c r="N58" s="22">
        <f t="shared" si="12"/>
        <v>0.23636363636363636</v>
      </c>
      <c r="O58" s="22" t="str">
        <f t="shared" si="12"/>
        <v/>
      </c>
      <c r="P58" s="22" t="str">
        <f t="shared" si="12"/>
        <v/>
      </c>
      <c r="Q58" s="22" t="str">
        <f t="shared" si="12"/>
        <v/>
      </c>
      <c r="R58" s="23">
        <f t="shared" ref="R58:R61" si="14">IF(MOD(A58,4)=3,SUM(C58:Q59)*2,SUM(C58:Q58)*4)</f>
        <v>39.120057720057716</v>
      </c>
      <c r="T58">
        <f t="shared" ref="T58:T61" si="15">MOD(A58,4)</f>
        <v>3</v>
      </c>
    </row>
    <row r="59" spans="1:20" x14ac:dyDescent="0.25">
      <c r="A59" s="19">
        <v>52</v>
      </c>
      <c r="B59" s="24">
        <f t="shared" si="4"/>
        <v>26</v>
      </c>
      <c r="C59" s="22">
        <f t="shared" si="11"/>
        <v>2.6</v>
      </c>
      <c r="D59" s="22">
        <f t="shared" si="7"/>
        <v>1.8199999999999998</v>
      </c>
      <c r="E59" s="22">
        <f t="shared" si="12"/>
        <v>1.3</v>
      </c>
      <c r="F59" s="22">
        <f t="shared" si="12"/>
        <v>0.8666666666666667</v>
      </c>
      <c r="G59" s="22">
        <f t="shared" si="12"/>
        <v>0.65</v>
      </c>
      <c r="H59" s="22">
        <f t="shared" si="12"/>
        <v>0.52</v>
      </c>
      <c r="I59" s="22">
        <f t="shared" si="12"/>
        <v>0.43333333333333335</v>
      </c>
      <c r="J59" s="22">
        <f t="shared" si="12"/>
        <v>0.37142857142857144</v>
      </c>
      <c r="K59" s="22">
        <f t="shared" si="12"/>
        <v>0.32500000000000001</v>
      </c>
      <c r="L59" s="22">
        <f t="shared" si="12"/>
        <v>0.28888888888888892</v>
      </c>
      <c r="M59" s="22">
        <f t="shared" si="12"/>
        <v>0.26</v>
      </c>
      <c r="N59" s="22">
        <f t="shared" si="12"/>
        <v>0.23636363636363636</v>
      </c>
      <c r="O59" s="22">
        <f t="shared" si="12"/>
        <v>0.21666666666666667</v>
      </c>
      <c r="P59" s="22" t="str">
        <f t="shared" si="12"/>
        <v/>
      </c>
      <c r="Q59" s="22" t="str">
        <f t="shared" si="12"/>
        <v/>
      </c>
      <c r="R59" s="23">
        <f t="shared" si="14"/>
        <v>39.553391053391053</v>
      </c>
      <c r="T59">
        <f t="shared" si="15"/>
        <v>0</v>
      </c>
    </row>
    <row r="60" spans="1:20" x14ac:dyDescent="0.25">
      <c r="A60" s="19">
        <v>53</v>
      </c>
      <c r="B60" s="24">
        <f t="shared" si="4"/>
        <v>26.5</v>
      </c>
      <c r="C60" s="22">
        <f t="shared" si="11"/>
        <v>2.7</v>
      </c>
      <c r="D60" s="22">
        <f t="shared" si="7"/>
        <v>1.89</v>
      </c>
      <c r="E60" s="22">
        <f t="shared" si="12"/>
        <v>1.35</v>
      </c>
      <c r="F60" s="22">
        <f t="shared" si="12"/>
        <v>0.9</v>
      </c>
      <c r="G60" s="22">
        <f t="shared" si="12"/>
        <v>0.67500000000000004</v>
      </c>
      <c r="H60" s="22">
        <f t="shared" si="12"/>
        <v>0.54</v>
      </c>
      <c r="I60" s="22">
        <f t="shared" si="12"/>
        <v>0.45</v>
      </c>
      <c r="J60" s="22">
        <f t="shared" si="12"/>
        <v>0.38571428571428573</v>
      </c>
      <c r="K60" s="22">
        <f t="shared" si="12"/>
        <v>0.33750000000000002</v>
      </c>
      <c r="L60" s="22">
        <f t="shared" si="12"/>
        <v>0.30000000000000004</v>
      </c>
      <c r="M60" s="22">
        <f t="shared" si="12"/>
        <v>0.27</v>
      </c>
      <c r="N60" s="22">
        <f t="shared" si="12"/>
        <v>0.24545454545454548</v>
      </c>
      <c r="O60" s="22">
        <f t="shared" si="12"/>
        <v>0.22500000000000001</v>
      </c>
      <c r="P60" s="22" t="str">
        <f t="shared" si="12"/>
        <v/>
      </c>
      <c r="Q60" s="22" t="str">
        <f t="shared" si="12"/>
        <v/>
      </c>
      <c r="R60" s="23">
        <f t="shared" si="14"/>
        <v>41.074675324675326</v>
      </c>
      <c r="T60">
        <f t="shared" si="15"/>
        <v>1</v>
      </c>
    </row>
    <row r="61" spans="1:20" x14ac:dyDescent="0.25">
      <c r="A61" s="19">
        <v>54</v>
      </c>
      <c r="B61" s="24">
        <f t="shared" si="4"/>
        <v>27</v>
      </c>
      <c r="C61" s="22">
        <f t="shared" si="11"/>
        <v>2.7</v>
      </c>
      <c r="D61" s="22">
        <f t="shared" si="7"/>
        <v>1.89</v>
      </c>
      <c r="E61" s="22">
        <f t="shared" si="12"/>
        <v>1.35</v>
      </c>
      <c r="F61" s="22">
        <f t="shared" si="12"/>
        <v>0.9</v>
      </c>
      <c r="G61" s="22">
        <f t="shared" si="12"/>
        <v>0.67500000000000004</v>
      </c>
      <c r="H61" s="22">
        <f t="shared" si="12"/>
        <v>0.54</v>
      </c>
      <c r="I61" s="22">
        <f t="shared" si="12"/>
        <v>0.45</v>
      </c>
      <c r="J61" s="22">
        <f t="shared" si="12"/>
        <v>0.38571428571428573</v>
      </c>
      <c r="K61" s="22">
        <f t="shared" si="12"/>
        <v>0.33750000000000002</v>
      </c>
      <c r="L61" s="22">
        <f t="shared" si="12"/>
        <v>0.30000000000000004</v>
      </c>
      <c r="M61" s="22">
        <f t="shared" si="12"/>
        <v>0.27</v>
      </c>
      <c r="N61" s="22">
        <f t="shared" si="12"/>
        <v>0.24545454545454548</v>
      </c>
      <c r="O61" s="22">
        <f t="shared" si="12"/>
        <v>0.22500000000000001</v>
      </c>
      <c r="P61" s="22" t="str">
        <f t="shared" si="12"/>
        <v/>
      </c>
      <c r="Q61" s="22" t="str">
        <f t="shared" si="12"/>
        <v/>
      </c>
      <c r="R61" s="23">
        <f t="shared" si="14"/>
        <v>41.074675324675326</v>
      </c>
      <c r="T61">
        <f t="shared" si="15"/>
        <v>2</v>
      </c>
    </row>
    <row r="62" spans="1:20" x14ac:dyDescent="0.25">
      <c r="A62" s="19">
        <v>55</v>
      </c>
      <c r="B62" s="24">
        <f t="shared" si="4"/>
        <v>27.5</v>
      </c>
      <c r="C62" s="22">
        <f t="shared" si="11"/>
        <v>2.8000000000000003</v>
      </c>
      <c r="D62" s="22">
        <f t="shared" si="7"/>
        <v>1.96</v>
      </c>
      <c r="E62" s="22">
        <f t="shared" si="12"/>
        <v>1.4000000000000001</v>
      </c>
      <c r="F62" s="22">
        <f t="shared" si="12"/>
        <v>0.93333333333333346</v>
      </c>
      <c r="G62" s="22">
        <f t="shared" si="12"/>
        <v>0.70000000000000007</v>
      </c>
      <c r="H62" s="22">
        <f t="shared" si="12"/>
        <v>0.56000000000000005</v>
      </c>
      <c r="I62" s="22">
        <f t="shared" si="12"/>
        <v>0.46666666666666673</v>
      </c>
      <c r="J62" s="22">
        <f t="shared" si="12"/>
        <v>0.4</v>
      </c>
      <c r="K62" s="22">
        <f t="shared" si="12"/>
        <v>0.35000000000000003</v>
      </c>
      <c r="L62" s="22">
        <f t="shared" si="12"/>
        <v>0.31111111111111112</v>
      </c>
      <c r="M62" s="22">
        <f t="shared" si="12"/>
        <v>0.28000000000000003</v>
      </c>
      <c r="N62" s="22">
        <f t="shared" si="12"/>
        <v>0.25454545454545457</v>
      </c>
      <c r="O62" s="22">
        <f t="shared" si="12"/>
        <v>0.23333333333333336</v>
      </c>
      <c r="P62" s="22" t="str">
        <f t="shared" si="12"/>
        <v/>
      </c>
      <c r="Q62" s="22" t="str">
        <f t="shared" si="12"/>
        <v/>
      </c>
      <c r="R62" s="23">
        <f t="shared" ref="R62:R65" si="16">IF(MOD(A62,4)=3,SUM(C62:Q63)*2,SUM(C62:Q62)*4)</f>
        <v>43.026728826728814</v>
      </c>
      <c r="T62">
        <f t="shared" ref="T62:T67" si="17">MOD(A62,4)</f>
        <v>3</v>
      </c>
    </row>
    <row r="63" spans="1:20" x14ac:dyDescent="0.25">
      <c r="A63" s="19">
        <v>56</v>
      </c>
      <c r="B63" s="24">
        <f t="shared" si="4"/>
        <v>28</v>
      </c>
      <c r="C63" s="22">
        <f t="shared" si="11"/>
        <v>2.8000000000000003</v>
      </c>
      <c r="D63" s="22">
        <f t="shared" si="7"/>
        <v>1.96</v>
      </c>
      <c r="E63" s="22">
        <f t="shared" si="12"/>
        <v>1.4000000000000001</v>
      </c>
      <c r="F63" s="22">
        <f t="shared" si="12"/>
        <v>0.93333333333333346</v>
      </c>
      <c r="G63" s="22">
        <f t="shared" si="12"/>
        <v>0.70000000000000007</v>
      </c>
      <c r="H63" s="22">
        <f t="shared" si="12"/>
        <v>0.56000000000000005</v>
      </c>
      <c r="I63" s="22">
        <f t="shared" si="12"/>
        <v>0.46666666666666673</v>
      </c>
      <c r="J63" s="22">
        <f t="shared" si="12"/>
        <v>0.4</v>
      </c>
      <c r="K63" s="22">
        <f t="shared" si="12"/>
        <v>0.35000000000000003</v>
      </c>
      <c r="L63" s="22">
        <f t="shared" si="12"/>
        <v>0.31111111111111112</v>
      </c>
      <c r="M63" s="22">
        <f t="shared" si="12"/>
        <v>0.28000000000000003</v>
      </c>
      <c r="N63" s="22">
        <f t="shared" si="12"/>
        <v>0.25454545454545457</v>
      </c>
      <c r="O63" s="22">
        <f t="shared" si="12"/>
        <v>0.23333333333333336</v>
      </c>
      <c r="P63" s="22">
        <f t="shared" si="12"/>
        <v>0.2153846153846154</v>
      </c>
      <c r="Q63" s="22" t="str">
        <f t="shared" si="12"/>
        <v/>
      </c>
      <c r="R63" s="23">
        <f t="shared" si="16"/>
        <v>43.45749805749805</v>
      </c>
      <c r="T63">
        <f t="shared" si="17"/>
        <v>0</v>
      </c>
    </row>
    <row r="64" spans="1:20" x14ac:dyDescent="0.25">
      <c r="A64" s="19">
        <v>57</v>
      </c>
      <c r="B64" s="24">
        <f t="shared" si="4"/>
        <v>28.5</v>
      </c>
      <c r="C64" s="22">
        <f t="shared" si="11"/>
        <v>2.9000000000000004</v>
      </c>
      <c r="D64" s="22">
        <f t="shared" si="7"/>
        <v>2.0300000000000002</v>
      </c>
      <c r="E64" s="22">
        <f t="shared" si="12"/>
        <v>1.4500000000000002</v>
      </c>
      <c r="F64" s="22">
        <f t="shared" si="12"/>
        <v>0.96666666666666679</v>
      </c>
      <c r="G64" s="22">
        <f t="shared" si="12"/>
        <v>0.72500000000000009</v>
      </c>
      <c r="H64" s="22">
        <f t="shared" si="12"/>
        <v>0.58000000000000007</v>
      </c>
      <c r="I64" s="22">
        <f t="shared" si="12"/>
        <v>0.48333333333333339</v>
      </c>
      <c r="J64" s="22">
        <f t="shared" si="12"/>
        <v>0.41428571428571431</v>
      </c>
      <c r="K64" s="22">
        <f t="shared" si="12"/>
        <v>0.36250000000000004</v>
      </c>
      <c r="L64" s="22">
        <f t="shared" si="12"/>
        <v>0.32222222222222224</v>
      </c>
      <c r="M64" s="22">
        <f t="shared" si="12"/>
        <v>0.29000000000000004</v>
      </c>
      <c r="N64" s="22">
        <f t="shared" si="12"/>
        <v>0.26363636363636367</v>
      </c>
      <c r="O64" s="22">
        <f t="shared" si="12"/>
        <v>0.2416666666666667</v>
      </c>
      <c r="P64" s="22">
        <f t="shared" si="12"/>
        <v>0.22307692307692312</v>
      </c>
      <c r="Q64" s="22" t="str">
        <f t="shared" si="12"/>
        <v/>
      </c>
      <c r="R64" s="23">
        <f t="shared" si="16"/>
        <v>45.009551559551568</v>
      </c>
      <c r="T64">
        <f t="shared" si="17"/>
        <v>1</v>
      </c>
    </row>
    <row r="65" spans="1:38" x14ac:dyDescent="0.25">
      <c r="A65" s="19">
        <v>58</v>
      </c>
      <c r="B65" s="24">
        <f t="shared" si="4"/>
        <v>29</v>
      </c>
      <c r="C65" s="22">
        <f t="shared" si="11"/>
        <v>2.9000000000000004</v>
      </c>
      <c r="D65" s="22">
        <f t="shared" si="7"/>
        <v>2.0300000000000002</v>
      </c>
      <c r="E65" s="22">
        <f t="shared" si="12"/>
        <v>1.4500000000000002</v>
      </c>
      <c r="F65" s="22">
        <f t="shared" si="12"/>
        <v>0.96666666666666679</v>
      </c>
      <c r="G65" s="22">
        <f t="shared" si="12"/>
        <v>0.72500000000000009</v>
      </c>
      <c r="H65" s="22">
        <f t="shared" si="12"/>
        <v>0.58000000000000007</v>
      </c>
      <c r="I65" s="22">
        <f t="shared" si="12"/>
        <v>0.48333333333333339</v>
      </c>
      <c r="J65" s="22">
        <f t="shared" si="12"/>
        <v>0.41428571428571431</v>
      </c>
      <c r="K65" s="22">
        <f t="shared" si="12"/>
        <v>0.36250000000000004</v>
      </c>
      <c r="L65" s="22">
        <f t="shared" si="12"/>
        <v>0.32222222222222224</v>
      </c>
      <c r="M65" s="22">
        <f t="shared" si="12"/>
        <v>0.29000000000000004</v>
      </c>
      <c r="N65" s="22">
        <f t="shared" si="12"/>
        <v>0.26363636363636367</v>
      </c>
      <c r="O65" s="22">
        <f t="shared" si="12"/>
        <v>0.2416666666666667</v>
      </c>
      <c r="P65" s="22">
        <f t="shared" si="12"/>
        <v>0.22307692307692312</v>
      </c>
      <c r="Q65" s="22" t="str">
        <f t="shared" si="12"/>
        <v/>
      </c>
      <c r="R65" s="23">
        <f t="shared" si="16"/>
        <v>45.009551559551568</v>
      </c>
      <c r="T65">
        <f t="shared" si="17"/>
        <v>2</v>
      </c>
    </row>
    <row r="66" spans="1:38" x14ac:dyDescent="0.25">
      <c r="A66" s="19">
        <v>59</v>
      </c>
      <c r="B66" s="24">
        <f t="shared" si="4"/>
        <v>29.5</v>
      </c>
      <c r="C66" s="22">
        <f t="shared" si="11"/>
        <v>3</v>
      </c>
      <c r="D66" s="22">
        <f t="shared" si="7"/>
        <v>2.0999999999999996</v>
      </c>
      <c r="E66" s="22">
        <f t="shared" si="12"/>
        <v>1.5</v>
      </c>
      <c r="F66" s="22">
        <f t="shared" si="12"/>
        <v>1</v>
      </c>
      <c r="G66" s="22">
        <f t="shared" si="12"/>
        <v>0.75</v>
      </c>
      <c r="H66" s="22">
        <f t="shared" si="12"/>
        <v>0.6</v>
      </c>
      <c r="I66" s="22">
        <f t="shared" si="12"/>
        <v>0.5</v>
      </c>
      <c r="J66" s="22">
        <f t="shared" si="12"/>
        <v>0.42857142857142855</v>
      </c>
      <c r="K66" s="22">
        <f t="shared" si="12"/>
        <v>0.375</v>
      </c>
      <c r="L66" s="22">
        <f t="shared" si="12"/>
        <v>0.33333333333333331</v>
      </c>
      <c r="M66" s="22">
        <f t="shared" si="12"/>
        <v>0.3</v>
      </c>
      <c r="N66" s="22">
        <f t="shared" si="12"/>
        <v>0.27272727272727271</v>
      </c>
      <c r="O66" s="22">
        <f t="shared" si="12"/>
        <v>0.25</v>
      </c>
      <c r="P66" s="22">
        <f t="shared" si="12"/>
        <v>0.23076923076923078</v>
      </c>
      <c r="Q66" s="22" t="str">
        <f t="shared" si="12"/>
        <v/>
      </c>
      <c r="R66" s="23">
        <f>IF(MOD(A66,4)=3,SUM(C66:Q77)*2,SUM(C66:Q66)*4)</f>
        <v>46.990176490176495</v>
      </c>
      <c r="T66">
        <f t="shared" si="17"/>
        <v>3</v>
      </c>
    </row>
    <row r="67" spans="1:38" x14ac:dyDescent="0.25">
      <c r="A67" s="19">
        <v>60</v>
      </c>
      <c r="B67" s="24">
        <f t="shared" si="4"/>
        <v>30</v>
      </c>
      <c r="C67" s="22">
        <f t="shared" si="11"/>
        <v>3</v>
      </c>
      <c r="D67" s="22">
        <f t="shared" si="7"/>
        <v>2.0999999999999996</v>
      </c>
      <c r="E67" s="22">
        <f t="shared" si="12"/>
        <v>1.5</v>
      </c>
      <c r="F67" s="22">
        <f t="shared" si="12"/>
        <v>1</v>
      </c>
      <c r="G67" s="22">
        <f t="shared" si="12"/>
        <v>0.75</v>
      </c>
      <c r="H67" s="22">
        <f t="shared" si="12"/>
        <v>0.6</v>
      </c>
      <c r="I67" s="22">
        <f t="shared" si="12"/>
        <v>0.5</v>
      </c>
      <c r="J67" s="22">
        <f t="shared" si="12"/>
        <v>0.42857142857142855</v>
      </c>
      <c r="K67" s="22">
        <f t="shared" si="12"/>
        <v>0.375</v>
      </c>
      <c r="L67" s="22">
        <f t="shared" si="12"/>
        <v>0.33333333333333331</v>
      </c>
      <c r="M67" s="22">
        <f t="shared" si="12"/>
        <v>0.3</v>
      </c>
      <c r="N67" s="22">
        <f t="shared" si="12"/>
        <v>0.27272727272727271</v>
      </c>
      <c r="O67" s="22">
        <f t="shared" si="12"/>
        <v>0.25</v>
      </c>
      <c r="P67" s="22">
        <f t="shared" si="12"/>
        <v>0.23076923076923078</v>
      </c>
      <c r="Q67" s="22">
        <f t="shared" si="12"/>
        <v>0.21428571428571427</v>
      </c>
      <c r="R67" s="23">
        <f>IF(MOD(A67,4)=3,SUM(C67:Q78)*2,SUM(C67:Q67)*4)</f>
        <v>47.418747918747918</v>
      </c>
      <c r="T67">
        <f t="shared" si="17"/>
        <v>0</v>
      </c>
    </row>
    <row r="68" spans="1:38" x14ac:dyDescent="0.25">
      <c r="A68" s="53"/>
      <c r="B68" s="54"/>
      <c r="C68" s="55"/>
      <c r="D68" s="55"/>
      <c r="E68" s="55"/>
      <c r="F68" s="55"/>
      <c r="G68" s="55"/>
      <c r="H68" s="55"/>
      <c r="I68" s="55"/>
      <c r="J68" s="55"/>
      <c r="K68" s="55"/>
      <c r="L68" s="55"/>
      <c r="M68" s="55"/>
      <c r="N68" s="55"/>
      <c r="O68" s="55"/>
    </row>
    <row r="69" spans="1:38" x14ac:dyDescent="0.25">
      <c r="A69" s="53"/>
      <c r="B69" s="54"/>
      <c r="C69" s="55"/>
      <c r="D69" s="55"/>
      <c r="E69" s="55"/>
      <c r="F69" s="55"/>
      <c r="G69" s="55"/>
      <c r="H69" s="55"/>
      <c r="I69" s="55"/>
      <c r="J69" s="55"/>
      <c r="K69" s="55"/>
      <c r="L69" s="55"/>
      <c r="M69" s="55"/>
      <c r="N69" s="55"/>
      <c r="O69" s="55"/>
    </row>
    <row r="70" spans="1:38" x14ac:dyDescent="0.25">
      <c r="A70" s="53"/>
      <c r="B70" s="54"/>
      <c r="C70" s="55"/>
      <c r="D70" s="55"/>
      <c r="E70" s="55"/>
      <c r="F70" s="55"/>
      <c r="G70" s="55"/>
      <c r="H70" s="55"/>
      <c r="I70" s="55"/>
      <c r="J70" s="55"/>
      <c r="K70" s="55"/>
      <c r="L70" s="55"/>
      <c r="M70" s="55"/>
      <c r="N70" s="55"/>
      <c r="O70" s="55"/>
    </row>
    <row r="71" spans="1:38" x14ac:dyDescent="0.25">
      <c r="A71" s="53"/>
      <c r="B71" s="54"/>
      <c r="C71" s="55"/>
      <c r="D71" s="55"/>
      <c r="E71" s="55"/>
      <c r="F71" s="55"/>
      <c r="G71" s="55"/>
      <c r="H71" s="55"/>
      <c r="I71" s="55"/>
      <c r="J71" s="55"/>
      <c r="K71" s="55"/>
      <c r="L71" s="55"/>
      <c r="M71" s="55"/>
      <c r="N71" s="55"/>
      <c r="O71" s="55"/>
    </row>
    <row r="72" spans="1:38" x14ac:dyDescent="0.25">
      <c r="A72" s="53"/>
      <c r="B72" s="54"/>
      <c r="C72" s="55"/>
      <c r="D72" s="55"/>
      <c r="E72" s="55"/>
      <c r="F72" s="55"/>
      <c r="G72" s="55"/>
      <c r="H72" s="55"/>
      <c r="I72" s="55"/>
      <c r="J72" s="55"/>
      <c r="K72" s="55"/>
      <c r="L72" s="55"/>
      <c r="M72" s="55"/>
      <c r="N72" s="55"/>
      <c r="O72" s="55"/>
    </row>
    <row r="73" spans="1:38" x14ac:dyDescent="0.25">
      <c r="A73" s="53"/>
      <c r="B73" s="54"/>
      <c r="C73" s="55"/>
      <c r="D73" s="55"/>
      <c r="E73" s="55"/>
      <c r="F73" s="55"/>
      <c r="G73" s="55"/>
      <c r="H73" s="55"/>
      <c r="I73" s="55"/>
      <c r="J73" s="55"/>
      <c r="K73" s="55"/>
      <c r="L73" s="55"/>
      <c r="M73" s="55"/>
      <c r="N73" s="55"/>
      <c r="O73" s="55"/>
    </row>
    <row r="74" spans="1:38" x14ac:dyDescent="0.25">
      <c r="A74" s="53"/>
      <c r="B74" s="54"/>
      <c r="C74" s="55"/>
      <c r="D74" s="55"/>
      <c r="E74" s="55"/>
      <c r="F74" s="55"/>
      <c r="G74" s="55"/>
      <c r="H74" s="55"/>
      <c r="I74" s="55"/>
      <c r="J74" s="55"/>
      <c r="K74" s="55"/>
      <c r="L74" s="55"/>
      <c r="M74" s="55"/>
      <c r="N74" s="55"/>
      <c r="O74" s="55"/>
    </row>
    <row r="75" spans="1:38" x14ac:dyDescent="0.25">
      <c r="A75" s="53"/>
      <c r="B75" s="54"/>
      <c r="C75" s="55"/>
      <c r="D75" s="55"/>
      <c r="E75" s="55"/>
      <c r="F75" s="55"/>
      <c r="G75" s="55"/>
      <c r="H75" s="55"/>
      <c r="I75" s="55"/>
      <c r="J75" s="55"/>
      <c r="K75" s="55"/>
      <c r="L75" s="55"/>
      <c r="M75" s="55"/>
      <c r="N75" s="55"/>
      <c r="O75" s="55"/>
    </row>
    <row r="76" spans="1:38" x14ac:dyDescent="0.25">
      <c r="A76" s="53"/>
      <c r="B76" s="54"/>
      <c r="C76" s="55"/>
      <c r="D76" s="55"/>
      <c r="E76" s="55"/>
      <c r="F76" s="55"/>
      <c r="G76" s="55"/>
      <c r="H76" s="55"/>
      <c r="I76" s="55"/>
      <c r="J76" s="55"/>
      <c r="K76" s="55"/>
      <c r="L76" s="55"/>
      <c r="M76" s="55"/>
      <c r="N76" s="55"/>
      <c r="O76" s="55"/>
    </row>
    <row r="77" spans="1:38" x14ac:dyDescent="0.25">
      <c r="T77" s="11"/>
    </row>
    <row r="78" spans="1:38" ht="18.75" customHeight="1" x14ac:dyDescent="0.25">
      <c r="B78" s="17"/>
      <c r="C78" s="132" t="s">
        <v>17</v>
      </c>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4"/>
    </row>
    <row r="79" spans="1:38" x14ac:dyDescent="0.25">
      <c r="C79" s="135" t="s">
        <v>18</v>
      </c>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7"/>
    </row>
    <row r="80" spans="1:38" x14ac:dyDescent="0.25">
      <c r="A80" s="19" t="s">
        <v>19</v>
      </c>
      <c r="B80" s="19" t="s">
        <v>20</v>
      </c>
      <c r="C80" s="19">
        <v>1</v>
      </c>
      <c r="D80" s="19">
        <v>2</v>
      </c>
      <c r="E80" s="19">
        <v>3</v>
      </c>
      <c r="F80" s="19">
        <v>4</v>
      </c>
      <c r="G80" s="19">
        <v>5</v>
      </c>
      <c r="H80" s="19">
        <v>6</v>
      </c>
      <c r="I80" s="19">
        <v>7</v>
      </c>
      <c r="J80" s="19">
        <v>8</v>
      </c>
      <c r="K80" s="19">
        <v>9</v>
      </c>
      <c r="L80" s="19">
        <v>10</v>
      </c>
      <c r="M80" s="19">
        <v>11</v>
      </c>
      <c r="N80" s="19">
        <v>12</v>
      </c>
      <c r="O80" s="19">
        <v>13</v>
      </c>
      <c r="P80" s="19">
        <v>14</v>
      </c>
      <c r="Q80" s="19">
        <v>15</v>
      </c>
      <c r="R80" s="19">
        <v>16</v>
      </c>
      <c r="S80" s="19">
        <v>17</v>
      </c>
      <c r="T80" s="19">
        <v>18</v>
      </c>
      <c r="U80" s="19">
        <v>19</v>
      </c>
      <c r="V80" s="19">
        <v>20</v>
      </c>
      <c r="W80" s="19">
        <v>21</v>
      </c>
      <c r="X80" s="19">
        <v>22</v>
      </c>
      <c r="Y80" s="19">
        <v>23</v>
      </c>
      <c r="Z80" s="19">
        <v>24</v>
      </c>
      <c r="AA80" s="19">
        <v>25</v>
      </c>
      <c r="AB80" s="19">
        <v>26</v>
      </c>
      <c r="AC80" s="19">
        <v>27</v>
      </c>
      <c r="AD80" s="19">
        <v>28</v>
      </c>
      <c r="AE80" s="19">
        <v>29</v>
      </c>
      <c r="AF80" s="19">
        <v>30</v>
      </c>
      <c r="AG80" s="19">
        <v>31</v>
      </c>
      <c r="AH80" s="19">
        <v>32</v>
      </c>
      <c r="AI80" s="19">
        <v>33</v>
      </c>
      <c r="AJ80" s="19">
        <v>34</v>
      </c>
      <c r="AK80" s="19">
        <v>35</v>
      </c>
      <c r="AL80" s="20" t="s">
        <v>21</v>
      </c>
    </row>
    <row r="81" spans="1:38" x14ac:dyDescent="0.25">
      <c r="A81" s="19">
        <v>4</v>
      </c>
      <c r="B81" s="21">
        <v>2</v>
      </c>
      <c r="C81" s="22">
        <f t="shared" ref="C81:C107" si="18">0.04*Weighting*CEILING(B81,1)</f>
        <v>0.4</v>
      </c>
      <c r="D81" s="22">
        <f>$C81*0.7</f>
        <v>0.27999999999999997</v>
      </c>
      <c r="E81" s="22" t="str">
        <f>IF(E$80&gt;$B81,"",$C81/(E$80-1))</f>
        <v/>
      </c>
      <c r="F81" s="22" t="str">
        <f t="shared" ref="F81:AI94" si="19">IF(F$80&gt;$B81,"",$C81/(F$80-1))</f>
        <v/>
      </c>
      <c r="G81" s="22" t="str">
        <f t="shared" si="19"/>
        <v/>
      </c>
      <c r="H81" s="22" t="str">
        <f t="shared" si="19"/>
        <v/>
      </c>
      <c r="I81" s="22" t="str">
        <f t="shared" si="19"/>
        <v/>
      </c>
      <c r="J81" s="22" t="str">
        <f t="shared" si="19"/>
        <v/>
      </c>
      <c r="K81" s="22" t="str">
        <f t="shared" si="19"/>
        <v/>
      </c>
      <c r="L81" s="22" t="str">
        <f t="shared" si="19"/>
        <v/>
      </c>
      <c r="M81" s="22" t="str">
        <f t="shared" si="19"/>
        <v/>
      </c>
      <c r="N81" s="22" t="str">
        <f t="shared" si="19"/>
        <v/>
      </c>
      <c r="O81" s="22" t="str">
        <f t="shared" si="19"/>
        <v/>
      </c>
      <c r="P81" s="22" t="str">
        <f t="shared" si="19"/>
        <v/>
      </c>
      <c r="Q81" s="22" t="str">
        <f t="shared" si="19"/>
        <v/>
      </c>
      <c r="R81" s="22" t="str">
        <f t="shared" si="19"/>
        <v/>
      </c>
      <c r="S81" s="22" t="str">
        <f t="shared" si="19"/>
        <v/>
      </c>
      <c r="T81" s="22" t="str">
        <f t="shared" si="19"/>
        <v/>
      </c>
      <c r="U81" s="22" t="str">
        <f t="shared" si="19"/>
        <v/>
      </c>
      <c r="V81" s="22" t="str">
        <f t="shared" si="19"/>
        <v/>
      </c>
      <c r="W81" s="22" t="str">
        <f t="shared" si="19"/>
        <v/>
      </c>
      <c r="X81" s="22" t="str">
        <f t="shared" si="19"/>
        <v/>
      </c>
      <c r="Y81" s="22" t="str">
        <f t="shared" si="19"/>
        <v/>
      </c>
      <c r="Z81" s="22" t="str">
        <f t="shared" si="19"/>
        <v/>
      </c>
      <c r="AA81" s="22" t="str">
        <f t="shared" si="19"/>
        <v/>
      </c>
      <c r="AB81" s="22" t="str">
        <f t="shared" si="19"/>
        <v/>
      </c>
      <c r="AC81" s="22" t="str">
        <f t="shared" si="19"/>
        <v/>
      </c>
      <c r="AD81" s="22" t="str">
        <f t="shared" si="19"/>
        <v/>
      </c>
      <c r="AE81" s="22" t="str">
        <f t="shared" si="19"/>
        <v/>
      </c>
      <c r="AF81" s="22" t="str">
        <f t="shared" si="19"/>
        <v/>
      </c>
      <c r="AG81" s="22" t="str">
        <f t="shared" si="19"/>
        <v/>
      </c>
      <c r="AH81" s="22" t="str">
        <f t="shared" si="19"/>
        <v/>
      </c>
      <c r="AI81" s="22" t="str">
        <f t="shared" si="19"/>
        <v/>
      </c>
      <c r="AJ81" s="22" t="str">
        <f t="shared" ref="AJ81:AK96" si="20">IF(AJ$80&gt;$B81,"",$C81/(AJ$80-1))</f>
        <v/>
      </c>
      <c r="AK81" s="22" t="str">
        <f t="shared" si="20"/>
        <v/>
      </c>
      <c r="AL81" s="23">
        <f>SUM(C81:AK81)*2</f>
        <v>1.3599999999999999</v>
      </c>
    </row>
    <row r="82" spans="1:38" x14ac:dyDescent="0.25">
      <c r="A82" s="19">
        <v>5</v>
      </c>
      <c r="B82" s="21">
        <f>B81+0.5</f>
        <v>2.5</v>
      </c>
      <c r="C82" s="22">
        <f t="shared" si="18"/>
        <v>0.60000000000000009</v>
      </c>
      <c r="D82" s="22">
        <f t="shared" ref="D82:D145" si="21">$C82*0.7</f>
        <v>0.42000000000000004</v>
      </c>
      <c r="E82" s="22" t="str">
        <f t="shared" ref="E82:Q101" si="22">IF(E$80&gt;$B82,"",$C82/(E$80-1))</f>
        <v/>
      </c>
      <c r="F82" s="22" t="str">
        <f t="shared" si="22"/>
        <v/>
      </c>
      <c r="G82" s="22" t="str">
        <f t="shared" si="22"/>
        <v/>
      </c>
      <c r="H82" s="22" t="str">
        <f t="shared" si="22"/>
        <v/>
      </c>
      <c r="I82" s="22" t="str">
        <f t="shared" si="22"/>
        <v/>
      </c>
      <c r="J82" s="22" t="str">
        <f t="shared" si="22"/>
        <v/>
      </c>
      <c r="K82" s="22" t="str">
        <f t="shared" si="22"/>
        <v/>
      </c>
      <c r="L82" s="22" t="str">
        <f t="shared" si="22"/>
        <v/>
      </c>
      <c r="M82" s="22" t="str">
        <f t="shared" si="22"/>
        <v/>
      </c>
      <c r="N82" s="22" t="str">
        <f t="shared" si="22"/>
        <v/>
      </c>
      <c r="O82" s="22" t="str">
        <f t="shared" si="22"/>
        <v/>
      </c>
      <c r="P82" s="22" t="str">
        <f t="shared" si="22"/>
        <v/>
      </c>
      <c r="Q82" s="22" t="str">
        <f t="shared" si="22"/>
        <v/>
      </c>
      <c r="R82" s="22" t="str">
        <f t="shared" si="19"/>
        <v/>
      </c>
      <c r="S82" s="22" t="str">
        <f t="shared" si="19"/>
        <v/>
      </c>
      <c r="T82" s="22" t="str">
        <f t="shared" si="19"/>
        <v/>
      </c>
      <c r="U82" s="22" t="str">
        <f t="shared" si="19"/>
        <v/>
      </c>
      <c r="V82" s="22" t="str">
        <f t="shared" si="19"/>
        <v/>
      </c>
      <c r="W82" s="22" t="str">
        <f t="shared" si="19"/>
        <v/>
      </c>
      <c r="X82" s="22" t="str">
        <f t="shared" si="19"/>
        <v/>
      </c>
      <c r="Y82" s="22" t="str">
        <f t="shared" si="19"/>
        <v/>
      </c>
      <c r="Z82" s="22" t="str">
        <f t="shared" si="19"/>
        <v/>
      </c>
      <c r="AA82" s="22" t="str">
        <f t="shared" si="19"/>
        <v/>
      </c>
      <c r="AB82" s="22" t="str">
        <f t="shared" si="19"/>
        <v/>
      </c>
      <c r="AC82" s="22" t="str">
        <f t="shared" si="19"/>
        <v/>
      </c>
      <c r="AD82" s="22" t="str">
        <f t="shared" si="19"/>
        <v/>
      </c>
      <c r="AE82" s="22" t="str">
        <f t="shared" si="19"/>
        <v/>
      </c>
      <c r="AF82" s="22" t="str">
        <f t="shared" si="19"/>
        <v/>
      </c>
      <c r="AG82" s="22" t="str">
        <f t="shared" si="19"/>
        <v/>
      </c>
      <c r="AH82" s="22" t="str">
        <f t="shared" si="19"/>
        <v/>
      </c>
      <c r="AI82" s="22" t="str">
        <f t="shared" si="19"/>
        <v/>
      </c>
      <c r="AJ82" s="22" t="str">
        <f t="shared" si="20"/>
        <v/>
      </c>
      <c r="AK82" s="22" t="str">
        <f t="shared" si="20"/>
        <v/>
      </c>
      <c r="AL82" s="23">
        <f t="shared" ref="AL82:AL145" si="23">SUM(C82:AK82)*2</f>
        <v>2.04</v>
      </c>
    </row>
    <row r="83" spans="1:38" x14ac:dyDescent="0.25">
      <c r="A83" s="19">
        <v>6</v>
      </c>
      <c r="B83" s="21">
        <f t="shared" ref="B83:B146" si="24">B82+0.5</f>
        <v>3</v>
      </c>
      <c r="C83" s="22">
        <f t="shared" si="18"/>
        <v>0.60000000000000009</v>
      </c>
      <c r="D83" s="22">
        <f t="shared" si="21"/>
        <v>0.42000000000000004</v>
      </c>
      <c r="E83" s="22">
        <f t="shared" si="22"/>
        <v>0.30000000000000004</v>
      </c>
      <c r="F83" s="22" t="str">
        <f t="shared" si="22"/>
        <v/>
      </c>
      <c r="G83" s="22" t="str">
        <f t="shared" si="22"/>
        <v/>
      </c>
      <c r="H83" s="22" t="str">
        <f t="shared" si="22"/>
        <v/>
      </c>
      <c r="I83" s="22" t="str">
        <f t="shared" si="22"/>
        <v/>
      </c>
      <c r="J83" s="22" t="str">
        <f t="shared" si="22"/>
        <v/>
      </c>
      <c r="K83" s="22" t="str">
        <f t="shared" si="22"/>
        <v/>
      </c>
      <c r="L83" s="22" t="str">
        <f t="shared" si="22"/>
        <v/>
      </c>
      <c r="M83" s="22" t="str">
        <f t="shared" si="22"/>
        <v/>
      </c>
      <c r="N83" s="22" t="str">
        <f t="shared" si="22"/>
        <v/>
      </c>
      <c r="O83" s="22" t="str">
        <f t="shared" si="22"/>
        <v/>
      </c>
      <c r="P83" s="22" t="str">
        <f t="shared" si="22"/>
        <v/>
      </c>
      <c r="Q83" s="22" t="str">
        <f t="shared" si="22"/>
        <v/>
      </c>
      <c r="R83" s="22" t="str">
        <f t="shared" si="19"/>
        <v/>
      </c>
      <c r="S83" s="22" t="str">
        <f t="shared" si="19"/>
        <v/>
      </c>
      <c r="T83" s="22" t="str">
        <f t="shared" si="19"/>
        <v/>
      </c>
      <c r="U83" s="22" t="str">
        <f t="shared" si="19"/>
        <v/>
      </c>
      <c r="V83" s="22" t="str">
        <f t="shared" si="19"/>
        <v/>
      </c>
      <c r="W83" s="22" t="str">
        <f t="shared" si="19"/>
        <v/>
      </c>
      <c r="X83" s="22" t="str">
        <f t="shared" si="19"/>
        <v/>
      </c>
      <c r="Y83" s="22" t="str">
        <f t="shared" si="19"/>
        <v/>
      </c>
      <c r="Z83" s="22" t="str">
        <f t="shared" si="19"/>
        <v/>
      </c>
      <c r="AA83" s="22" t="str">
        <f t="shared" si="19"/>
        <v/>
      </c>
      <c r="AB83" s="22" t="str">
        <f t="shared" si="19"/>
        <v/>
      </c>
      <c r="AC83" s="22" t="str">
        <f t="shared" si="19"/>
        <v/>
      </c>
      <c r="AD83" s="22" t="str">
        <f t="shared" si="19"/>
        <v/>
      </c>
      <c r="AE83" s="22" t="str">
        <f t="shared" si="19"/>
        <v/>
      </c>
      <c r="AF83" s="22" t="str">
        <f t="shared" si="19"/>
        <v/>
      </c>
      <c r="AG83" s="22" t="str">
        <f t="shared" si="19"/>
        <v/>
      </c>
      <c r="AH83" s="22" t="str">
        <f t="shared" si="19"/>
        <v/>
      </c>
      <c r="AI83" s="22" t="str">
        <f t="shared" si="19"/>
        <v/>
      </c>
      <c r="AJ83" s="22" t="str">
        <f t="shared" si="20"/>
        <v/>
      </c>
      <c r="AK83" s="22" t="str">
        <f t="shared" si="20"/>
        <v/>
      </c>
      <c r="AL83" s="23">
        <f t="shared" si="23"/>
        <v>2.64</v>
      </c>
    </row>
    <row r="84" spans="1:38" x14ac:dyDescent="0.25">
      <c r="A84" s="19">
        <v>7</v>
      </c>
      <c r="B84" s="21">
        <f t="shared" si="24"/>
        <v>3.5</v>
      </c>
      <c r="C84" s="22">
        <f t="shared" si="18"/>
        <v>0.8</v>
      </c>
      <c r="D84" s="22">
        <f t="shared" si="21"/>
        <v>0.55999999999999994</v>
      </c>
      <c r="E84" s="22">
        <f t="shared" si="22"/>
        <v>0.4</v>
      </c>
      <c r="F84" s="22" t="str">
        <f t="shared" si="22"/>
        <v/>
      </c>
      <c r="G84" s="22" t="str">
        <f t="shared" si="22"/>
        <v/>
      </c>
      <c r="H84" s="22" t="str">
        <f t="shared" si="22"/>
        <v/>
      </c>
      <c r="I84" s="22" t="str">
        <f t="shared" si="22"/>
        <v/>
      </c>
      <c r="J84" s="22" t="str">
        <f t="shared" si="22"/>
        <v/>
      </c>
      <c r="K84" s="22" t="str">
        <f t="shared" si="22"/>
        <v/>
      </c>
      <c r="L84" s="22" t="str">
        <f t="shared" si="22"/>
        <v/>
      </c>
      <c r="M84" s="22" t="str">
        <f t="shared" si="22"/>
        <v/>
      </c>
      <c r="N84" s="22" t="str">
        <f t="shared" si="22"/>
        <v/>
      </c>
      <c r="O84" s="22" t="str">
        <f t="shared" si="22"/>
        <v/>
      </c>
      <c r="P84" s="22" t="str">
        <f t="shared" si="22"/>
        <v/>
      </c>
      <c r="Q84" s="22" t="str">
        <f t="shared" si="22"/>
        <v/>
      </c>
      <c r="R84" s="22" t="str">
        <f t="shared" si="19"/>
        <v/>
      </c>
      <c r="S84" s="22" t="str">
        <f t="shared" si="19"/>
        <v/>
      </c>
      <c r="T84" s="22" t="str">
        <f t="shared" si="19"/>
        <v/>
      </c>
      <c r="U84" s="22" t="str">
        <f t="shared" si="19"/>
        <v/>
      </c>
      <c r="V84" s="22" t="str">
        <f t="shared" si="19"/>
        <v/>
      </c>
      <c r="W84" s="22" t="str">
        <f t="shared" si="19"/>
        <v/>
      </c>
      <c r="X84" s="22" t="str">
        <f t="shared" si="19"/>
        <v/>
      </c>
      <c r="Y84" s="22" t="str">
        <f t="shared" si="19"/>
        <v/>
      </c>
      <c r="Z84" s="22" t="str">
        <f t="shared" si="19"/>
        <v/>
      </c>
      <c r="AA84" s="22" t="str">
        <f t="shared" si="19"/>
        <v/>
      </c>
      <c r="AB84" s="22" t="str">
        <f t="shared" si="19"/>
        <v/>
      </c>
      <c r="AC84" s="22" t="str">
        <f t="shared" si="19"/>
        <v/>
      </c>
      <c r="AD84" s="22" t="str">
        <f t="shared" si="19"/>
        <v/>
      </c>
      <c r="AE84" s="22" t="str">
        <f t="shared" si="19"/>
        <v/>
      </c>
      <c r="AF84" s="22" t="str">
        <f t="shared" si="19"/>
        <v/>
      </c>
      <c r="AG84" s="22" t="str">
        <f t="shared" si="19"/>
        <v/>
      </c>
      <c r="AH84" s="22" t="str">
        <f t="shared" si="19"/>
        <v/>
      </c>
      <c r="AI84" s="22" t="str">
        <f t="shared" si="19"/>
        <v/>
      </c>
      <c r="AJ84" s="22" t="str">
        <f t="shared" si="20"/>
        <v/>
      </c>
      <c r="AK84" s="22" t="str">
        <f t="shared" si="20"/>
        <v/>
      </c>
      <c r="AL84" s="23">
        <f t="shared" si="23"/>
        <v>3.5199999999999996</v>
      </c>
    </row>
    <row r="85" spans="1:38" x14ac:dyDescent="0.25">
      <c r="A85" s="19">
        <v>8</v>
      </c>
      <c r="B85" s="21">
        <f t="shared" si="24"/>
        <v>4</v>
      </c>
      <c r="C85" s="22">
        <f t="shared" si="18"/>
        <v>0.8</v>
      </c>
      <c r="D85" s="22">
        <f t="shared" si="21"/>
        <v>0.55999999999999994</v>
      </c>
      <c r="E85" s="22">
        <f t="shared" si="22"/>
        <v>0.4</v>
      </c>
      <c r="F85" s="22">
        <f t="shared" si="22"/>
        <v>0.26666666666666666</v>
      </c>
      <c r="G85" s="22" t="str">
        <f t="shared" si="22"/>
        <v/>
      </c>
      <c r="H85" s="22" t="str">
        <f t="shared" si="22"/>
        <v/>
      </c>
      <c r="I85" s="22" t="str">
        <f t="shared" si="22"/>
        <v/>
      </c>
      <c r="J85" s="22" t="str">
        <f t="shared" si="22"/>
        <v/>
      </c>
      <c r="K85" s="22" t="str">
        <f t="shared" si="22"/>
        <v/>
      </c>
      <c r="L85" s="22" t="str">
        <f t="shared" si="22"/>
        <v/>
      </c>
      <c r="M85" s="22" t="str">
        <f t="shared" si="22"/>
        <v/>
      </c>
      <c r="N85" s="22" t="str">
        <f t="shared" si="22"/>
        <v/>
      </c>
      <c r="O85" s="22" t="str">
        <f t="shared" si="22"/>
        <v/>
      </c>
      <c r="P85" s="22" t="str">
        <f t="shared" si="22"/>
        <v/>
      </c>
      <c r="Q85" s="22" t="str">
        <f t="shared" si="22"/>
        <v/>
      </c>
      <c r="R85" s="22" t="str">
        <f t="shared" si="19"/>
        <v/>
      </c>
      <c r="S85" s="22" t="str">
        <f t="shared" si="19"/>
        <v/>
      </c>
      <c r="T85" s="22" t="str">
        <f t="shared" si="19"/>
        <v/>
      </c>
      <c r="U85" s="22" t="str">
        <f t="shared" si="19"/>
        <v/>
      </c>
      <c r="V85" s="22" t="str">
        <f t="shared" si="19"/>
        <v/>
      </c>
      <c r="W85" s="22" t="str">
        <f t="shared" si="19"/>
        <v/>
      </c>
      <c r="X85" s="22" t="str">
        <f t="shared" si="19"/>
        <v/>
      </c>
      <c r="Y85" s="22" t="str">
        <f t="shared" si="19"/>
        <v/>
      </c>
      <c r="Z85" s="22" t="str">
        <f t="shared" si="19"/>
        <v/>
      </c>
      <c r="AA85" s="22" t="str">
        <f t="shared" si="19"/>
        <v/>
      </c>
      <c r="AB85" s="22" t="str">
        <f t="shared" si="19"/>
        <v/>
      </c>
      <c r="AC85" s="22" t="str">
        <f t="shared" si="19"/>
        <v/>
      </c>
      <c r="AD85" s="22" t="str">
        <f t="shared" si="19"/>
        <v/>
      </c>
      <c r="AE85" s="22" t="str">
        <f t="shared" si="19"/>
        <v/>
      </c>
      <c r="AF85" s="22" t="str">
        <f t="shared" si="19"/>
        <v/>
      </c>
      <c r="AG85" s="22" t="str">
        <f t="shared" si="19"/>
        <v/>
      </c>
      <c r="AH85" s="22" t="str">
        <f t="shared" si="19"/>
        <v/>
      </c>
      <c r="AI85" s="22" t="str">
        <f t="shared" si="19"/>
        <v/>
      </c>
      <c r="AJ85" s="22" t="str">
        <f t="shared" si="20"/>
        <v/>
      </c>
      <c r="AK85" s="22" t="str">
        <f t="shared" si="20"/>
        <v/>
      </c>
      <c r="AL85" s="23">
        <f t="shared" si="23"/>
        <v>4.0533333333333328</v>
      </c>
    </row>
    <row r="86" spans="1:38" x14ac:dyDescent="0.25">
      <c r="A86" s="19">
        <v>9</v>
      </c>
      <c r="B86" s="21">
        <f t="shared" si="24"/>
        <v>4.5</v>
      </c>
      <c r="C86" s="22">
        <f t="shared" si="18"/>
        <v>1</v>
      </c>
      <c r="D86" s="22">
        <f t="shared" si="21"/>
        <v>0.7</v>
      </c>
      <c r="E86" s="22">
        <f t="shared" si="22"/>
        <v>0.5</v>
      </c>
      <c r="F86" s="22">
        <f t="shared" si="22"/>
        <v>0.33333333333333331</v>
      </c>
      <c r="G86" s="22" t="str">
        <f t="shared" si="22"/>
        <v/>
      </c>
      <c r="H86" s="22" t="str">
        <f t="shared" si="22"/>
        <v/>
      </c>
      <c r="I86" s="22" t="str">
        <f t="shared" si="22"/>
        <v/>
      </c>
      <c r="J86" s="22" t="str">
        <f t="shared" si="22"/>
        <v/>
      </c>
      <c r="K86" s="22" t="str">
        <f t="shared" si="22"/>
        <v/>
      </c>
      <c r="L86" s="22" t="str">
        <f t="shared" si="22"/>
        <v/>
      </c>
      <c r="M86" s="22" t="str">
        <f t="shared" si="22"/>
        <v/>
      </c>
      <c r="N86" s="22" t="str">
        <f t="shared" si="22"/>
        <v/>
      </c>
      <c r="O86" s="22" t="str">
        <f t="shared" si="22"/>
        <v/>
      </c>
      <c r="P86" s="22" t="str">
        <f t="shared" si="22"/>
        <v/>
      </c>
      <c r="Q86" s="22" t="str">
        <f t="shared" si="22"/>
        <v/>
      </c>
      <c r="R86" s="22" t="str">
        <f t="shared" si="19"/>
        <v/>
      </c>
      <c r="S86" s="22" t="str">
        <f t="shared" si="19"/>
        <v/>
      </c>
      <c r="T86" s="22" t="str">
        <f t="shared" si="19"/>
        <v/>
      </c>
      <c r="U86" s="22" t="str">
        <f t="shared" si="19"/>
        <v/>
      </c>
      <c r="V86" s="22" t="str">
        <f t="shared" si="19"/>
        <v/>
      </c>
      <c r="W86" s="22" t="str">
        <f t="shared" si="19"/>
        <v/>
      </c>
      <c r="X86" s="22" t="str">
        <f t="shared" si="19"/>
        <v/>
      </c>
      <c r="Y86" s="22" t="str">
        <f t="shared" si="19"/>
        <v/>
      </c>
      <c r="Z86" s="22" t="str">
        <f t="shared" si="19"/>
        <v/>
      </c>
      <c r="AA86" s="22" t="str">
        <f t="shared" si="19"/>
        <v/>
      </c>
      <c r="AB86" s="22" t="str">
        <f t="shared" si="19"/>
        <v/>
      </c>
      <c r="AC86" s="22" t="str">
        <f t="shared" si="19"/>
        <v/>
      </c>
      <c r="AD86" s="22" t="str">
        <f t="shared" si="19"/>
        <v/>
      </c>
      <c r="AE86" s="22" t="str">
        <f t="shared" si="19"/>
        <v/>
      </c>
      <c r="AF86" s="22" t="str">
        <f t="shared" si="19"/>
        <v/>
      </c>
      <c r="AG86" s="22" t="str">
        <f t="shared" si="19"/>
        <v/>
      </c>
      <c r="AH86" s="22" t="str">
        <f t="shared" si="19"/>
        <v/>
      </c>
      <c r="AI86" s="22" t="str">
        <f t="shared" si="19"/>
        <v/>
      </c>
      <c r="AJ86" s="22" t="str">
        <f t="shared" si="20"/>
        <v/>
      </c>
      <c r="AK86" s="22" t="str">
        <f t="shared" si="20"/>
        <v/>
      </c>
      <c r="AL86" s="23">
        <f t="shared" si="23"/>
        <v>5.0666666666666673</v>
      </c>
    </row>
    <row r="87" spans="1:38" x14ac:dyDescent="0.25">
      <c r="A87" s="19">
        <v>10</v>
      </c>
      <c r="B87" s="21">
        <f t="shared" si="24"/>
        <v>5</v>
      </c>
      <c r="C87" s="22">
        <f t="shared" si="18"/>
        <v>1</v>
      </c>
      <c r="D87" s="22">
        <f t="shared" si="21"/>
        <v>0.7</v>
      </c>
      <c r="E87" s="22">
        <f t="shared" si="22"/>
        <v>0.5</v>
      </c>
      <c r="F87" s="22">
        <f t="shared" si="22"/>
        <v>0.33333333333333331</v>
      </c>
      <c r="G87" s="22">
        <f t="shared" si="22"/>
        <v>0.25</v>
      </c>
      <c r="H87" s="22" t="str">
        <f t="shared" si="22"/>
        <v/>
      </c>
      <c r="I87" s="22" t="str">
        <f t="shared" si="22"/>
        <v/>
      </c>
      <c r="J87" s="22" t="str">
        <f t="shared" si="22"/>
        <v/>
      </c>
      <c r="K87" s="22" t="str">
        <f t="shared" si="22"/>
        <v/>
      </c>
      <c r="L87" s="22" t="str">
        <f t="shared" si="22"/>
        <v/>
      </c>
      <c r="M87" s="22" t="str">
        <f t="shared" si="22"/>
        <v/>
      </c>
      <c r="N87" s="22" t="str">
        <f t="shared" si="22"/>
        <v/>
      </c>
      <c r="O87" s="22" t="str">
        <f t="shared" si="22"/>
        <v/>
      </c>
      <c r="P87" s="22" t="str">
        <f t="shared" si="22"/>
        <v/>
      </c>
      <c r="Q87" s="22" t="str">
        <f t="shared" si="22"/>
        <v/>
      </c>
      <c r="R87" s="22" t="str">
        <f t="shared" si="19"/>
        <v/>
      </c>
      <c r="S87" s="22" t="str">
        <f t="shared" si="19"/>
        <v/>
      </c>
      <c r="T87" s="22" t="str">
        <f t="shared" si="19"/>
        <v/>
      </c>
      <c r="U87" s="22" t="str">
        <f t="shared" si="19"/>
        <v/>
      </c>
      <c r="V87" s="22" t="str">
        <f t="shared" si="19"/>
        <v/>
      </c>
      <c r="W87" s="22" t="str">
        <f t="shared" si="19"/>
        <v/>
      </c>
      <c r="X87" s="22" t="str">
        <f t="shared" si="19"/>
        <v/>
      </c>
      <c r="Y87" s="22" t="str">
        <f t="shared" si="19"/>
        <v/>
      </c>
      <c r="Z87" s="22" t="str">
        <f t="shared" si="19"/>
        <v/>
      </c>
      <c r="AA87" s="22" t="str">
        <f t="shared" si="19"/>
        <v/>
      </c>
      <c r="AB87" s="22" t="str">
        <f t="shared" si="19"/>
        <v/>
      </c>
      <c r="AC87" s="22" t="str">
        <f t="shared" si="19"/>
        <v/>
      </c>
      <c r="AD87" s="22" t="str">
        <f t="shared" si="19"/>
        <v/>
      </c>
      <c r="AE87" s="22" t="str">
        <f t="shared" si="19"/>
        <v/>
      </c>
      <c r="AF87" s="22" t="str">
        <f t="shared" si="19"/>
        <v/>
      </c>
      <c r="AG87" s="22" t="str">
        <f t="shared" si="19"/>
        <v/>
      </c>
      <c r="AH87" s="22" t="str">
        <f t="shared" si="19"/>
        <v/>
      </c>
      <c r="AI87" s="22" t="str">
        <f t="shared" si="19"/>
        <v/>
      </c>
      <c r="AJ87" s="22" t="str">
        <f t="shared" si="20"/>
        <v/>
      </c>
      <c r="AK87" s="22" t="str">
        <f t="shared" si="20"/>
        <v/>
      </c>
      <c r="AL87" s="23">
        <f t="shared" si="23"/>
        <v>5.5666666666666673</v>
      </c>
    </row>
    <row r="88" spans="1:38" x14ac:dyDescent="0.25">
      <c r="A88" s="19">
        <v>11</v>
      </c>
      <c r="B88" s="21">
        <f t="shared" si="24"/>
        <v>5.5</v>
      </c>
      <c r="C88" s="22">
        <f t="shared" si="18"/>
        <v>1.2000000000000002</v>
      </c>
      <c r="D88" s="22">
        <f t="shared" si="21"/>
        <v>0.84000000000000008</v>
      </c>
      <c r="E88" s="22">
        <f t="shared" si="22"/>
        <v>0.60000000000000009</v>
      </c>
      <c r="F88" s="22">
        <f t="shared" si="22"/>
        <v>0.40000000000000008</v>
      </c>
      <c r="G88" s="22">
        <f t="shared" si="22"/>
        <v>0.30000000000000004</v>
      </c>
      <c r="H88" s="22" t="str">
        <f t="shared" si="22"/>
        <v/>
      </c>
      <c r="I88" s="22" t="str">
        <f t="shared" si="22"/>
        <v/>
      </c>
      <c r="J88" s="22" t="str">
        <f t="shared" si="22"/>
        <v/>
      </c>
      <c r="K88" s="22" t="str">
        <f t="shared" si="22"/>
        <v/>
      </c>
      <c r="L88" s="22" t="str">
        <f t="shared" si="22"/>
        <v/>
      </c>
      <c r="M88" s="22" t="str">
        <f t="shared" si="22"/>
        <v/>
      </c>
      <c r="N88" s="22" t="str">
        <f t="shared" si="22"/>
        <v/>
      </c>
      <c r="O88" s="22" t="str">
        <f t="shared" si="22"/>
        <v/>
      </c>
      <c r="P88" s="22" t="str">
        <f t="shared" si="22"/>
        <v/>
      </c>
      <c r="Q88" s="22" t="str">
        <f t="shared" si="22"/>
        <v/>
      </c>
      <c r="R88" s="22" t="str">
        <f t="shared" si="19"/>
        <v/>
      </c>
      <c r="S88" s="22" t="str">
        <f t="shared" si="19"/>
        <v/>
      </c>
      <c r="T88" s="22" t="str">
        <f t="shared" si="19"/>
        <v/>
      </c>
      <c r="U88" s="22" t="str">
        <f t="shared" si="19"/>
        <v/>
      </c>
      <c r="V88" s="22" t="str">
        <f t="shared" si="19"/>
        <v/>
      </c>
      <c r="W88" s="22" t="str">
        <f t="shared" si="19"/>
        <v/>
      </c>
      <c r="X88" s="22" t="str">
        <f t="shared" si="19"/>
        <v/>
      </c>
      <c r="Y88" s="22" t="str">
        <f t="shared" si="19"/>
        <v/>
      </c>
      <c r="Z88" s="22" t="str">
        <f t="shared" si="19"/>
        <v/>
      </c>
      <c r="AA88" s="22" t="str">
        <f t="shared" si="19"/>
        <v/>
      </c>
      <c r="AB88" s="22" t="str">
        <f t="shared" si="19"/>
        <v/>
      </c>
      <c r="AC88" s="22" t="str">
        <f t="shared" si="19"/>
        <v/>
      </c>
      <c r="AD88" s="22" t="str">
        <f t="shared" si="19"/>
        <v/>
      </c>
      <c r="AE88" s="22" t="str">
        <f t="shared" si="19"/>
        <v/>
      </c>
      <c r="AF88" s="22" t="str">
        <f t="shared" si="19"/>
        <v/>
      </c>
      <c r="AG88" s="22" t="str">
        <f t="shared" si="19"/>
        <v/>
      </c>
      <c r="AH88" s="22" t="str">
        <f t="shared" si="19"/>
        <v/>
      </c>
      <c r="AI88" s="22" t="str">
        <f t="shared" si="19"/>
        <v/>
      </c>
      <c r="AJ88" s="22" t="str">
        <f t="shared" si="20"/>
        <v/>
      </c>
      <c r="AK88" s="22" t="str">
        <f t="shared" si="20"/>
        <v/>
      </c>
      <c r="AL88" s="23">
        <f t="shared" si="23"/>
        <v>6.68</v>
      </c>
    </row>
    <row r="89" spans="1:38" x14ac:dyDescent="0.25">
      <c r="A89" s="19">
        <v>12</v>
      </c>
      <c r="B89" s="21">
        <f t="shared" si="24"/>
        <v>6</v>
      </c>
      <c r="C89" s="22">
        <f t="shared" si="18"/>
        <v>1.2000000000000002</v>
      </c>
      <c r="D89" s="22">
        <f t="shared" si="21"/>
        <v>0.84000000000000008</v>
      </c>
      <c r="E89" s="22">
        <f t="shared" si="22"/>
        <v>0.60000000000000009</v>
      </c>
      <c r="F89" s="22">
        <f t="shared" si="22"/>
        <v>0.40000000000000008</v>
      </c>
      <c r="G89" s="22">
        <f t="shared" si="22"/>
        <v>0.30000000000000004</v>
      </c>
      <c r="H89" s="22">
        <f t="shared" si="22"/>
        <v>0.24000000000000005</v>
      </c>
      <c r="I89" s="22" t="str">
        <f t="shared" si="22"/>
        <v/>
      </c>
      <c r="J89" s="22" t="str">
        <f t="shared" si="22"/>
        <v/>
      </c>
      <c r="K89" s="22" t="str">
        <f t="shared" si="22"/>
        <v/>
      </c>
      <c r="L89" s="22" t="str">
        <f t="shared" si="22"/>
        <v/>
      </c>
      <c r="M89" s="22" t="str">
        <f t="shared" si="22"/>
        <v/>
      </c>
      <c r="N89" s="22" t="str">
        <f t="shared" si="22"/>
        <v/>
      </c>
      <c r="O89" s="22" t="str">
        <f t="shared" si="22"/>
        <v/>
      </c>
      <c r="P89" s="22" t="str">
        <f t="shared" si="22"/>
        <v/>
      </c>
      <c r="Q89" s="22" t="str">
        <f t="shared" si="22"/>
        <v/>
      </c>
      <c r="R89" s="22" t="str">
        <f t="shared" si="19"/>
        <v/>
      </c>
      <c r="S89" s="22" t="str">
        <f t="shared" si="19"/>
        <v/>
      </c>
      <c r="T89" s="22" t="str">
        <f t="shared" si="19"/>
        <v/>
      </c>
      <c r="U89" s="22" t="str">
        <f t="shared" si="19"/>
        <v/>
      </c>
      <c r="V89" s="22" t="str">
        <f t="shared" si="19"/>
        <v/>
      </c>
      <c r="W89" s="22" t="str">
        <f t="shared" si="19"/>
        <v/>
      </c>
      <c r="X89" s="22" t="str">
        <f t="shared" si="19"/>
        <v/>
      </c>
      <c r="Y89" s="22" t="str">
        <f t="shared" si="19"/>
        <v/>
      </c>
      <c r="Z89" s="22" t="str">
        <f t="shared" si="19"/>
        <v/>
      </c>
      <c r="AA89" s="22" t="str">
        <f t="shared" si="19"/>
        <v/>
      </c>
      <c r="AB89" s="22" t="str">
        <f t="shared" si="19"/>
        <v/>
      </c>
      <c r="AC89" s="22" t="str">
        <f t="shared" si="19"/>
        <v/>
      </c>
      <c r="AD89" s="22" t="str">
        <f t="shared" si="19"/>
        <v/>
      </c>
      <c r="AE89" s="22" t="str">
        <f t="shared" si="19"/>
        <v/>
      </c>
      <c r="AF89" s="22" t="str">
        <f t="shared" si="19"/>
        <v/>
      </c>
      <c r="AG89" s="22" t="str">
        <f t="shared" si="19"/>
        <v/>
      </c>
      <c r="AH89" s="22" t="str">
        <f t="shared" si="19"/>
        <v/>
      </c>
      <c r="AI89" s="22" t="str">
        <f t="shared" si="19"/>
        <v/>
      </c>
      <c r="AJ89" s="22" t="str">
        <f t="shared" si="20"/>
        <v/>
      </c>
      <c r="AK89" s="22" t="str">
        <f t="shared" si="20"/>
        <v/>
      </c>
      <c r="AL89" s="23">
        <f t="shared" si="23"/>
        <v>7.16</v>
      </c>
    </row>
    <row r="90" spans="1:38" x14ac:dyDescent="0.25">
      <c r="A90" s="19">
        <v>13</v>
      </c>
      <c r="B90" s="21">
        <f t="shared" si="24"/>
        <v>6.5</v>
      </c>
      <c r="C90" s="22">
        <f t="shared" si="18"/>
        <v>1.4000000000000001</v>
      </c>
      <c r="D90" s="22">
        <f t="shared" si="21"/>
        <v>0.98</v>
      </c>
      <c r="E90" s="22">
        <f t="shared" si="22"/>
        <v>0.70000000000000007</v>
      </c>
      <c r="F90" s="22">
        <f t="shared" si="22"/>
        <v>0.46666666666666673</v>
      </c>
      <c r="G90" s="22">
        <f t="shared" si="22"/>
        <v>0.35000000000000003</v>
      </c>
      <c r="H90" s="22">
        <f t="shared" si="22"/>
        <v>0.28000000000000003</v>
      </c>
      <c r="I90" s="22" t="str">
        <f t="shared" si="22"/>
        <v/>
      </c>
      <c r="J90" s="22" t="str">
        <f t="shared" si="22"/>
        <v/>
      </c>
      <c r="K90" s="22" t="str">
        <f t="shared" si="22"/>
        <v/>
      </c>
      <c r="L90" s="22" t="str">
        <f t="shared" si="22"/>
        <v/>
      </c>
      <c r="M90" s="22" t="str">
        <f t="shared" si="22"/>
        <v/>
      </c>
      <c r="N90" s="22" t="str">
        <f t="shared" si="22"/>
        <v/>
      </c>
      <c r="O90" s="22" t="str">
        <f t="shared" si="22"/>
        <v/>
      </c>
      <c r="P90" s="22" t="str">
        <f t="shared" si="22"/>
        <v/>
      </c>
      <c r="Q90" s="22" t="str">
        <f t="shared" si="22"/>
        <v/>
      </c>
      <c r="R90" s="22" t="str">
        <f t="shared" si="19"/>
        <v/>
      </c>
      <c r="S90" s="22" t="str">
        <f t="shared" si="19"/>
        <v/>
      </c>
      <c r="T90" s="22" t="str">
        <f t="shared" si="19"/>
        <v/>
      </c>
      <c r="U90" s="22" t="str">
        <f t="shared" si="19"/>
        <v/>
      </c>
      <c r="V90" s="22" t="str">
        <f t="shared" si="19"/>
        <v/>
      </c>
      <c r="W90" s="22" t="str">
        <f t="shared" si="19"/>
        <v/>
      </c>
      <c r="X90" s="22" t="str">
        <f t="shared" si="19"/>
        <v/>
      </c>
      <c r="Y90" s="22" t="str">
        <f t="shared" si="19"/>
        <v/>
      </c>
      <c r="Z90" s="22" t="str">
        <f t="shared" si="19"/>
        <v/>
      </c>
      <c r="AA90" s="22" t="str">
        <f t="shared" si="19"/>
        <v/>
      </c>
      <c r="AB90" s="22" t="str">
        <f t="shared" si="19"/>
        <v/>
      </c>
      <c r="AC90" s="22" t="str">
        <f t="shared" si="19"/>
        <v/>
      </c>
      <c r="AD90" s="22" t="str">
        <f t="shared" si="19"/>
        <v/>
      </c>
      <c r="AE90" s="22" t="str">
        <f t="shared" si="19"/>
        <v/>
      </c>
      <c r="AF90" s="22" t="str">
        <f t="shared" si="19"/>
        <v/>
      </c>
      <c r="AG90" s="22" t="str">
        <f t="shared" si="19"/>
        <v/>
      </c>
      <c r="AH90" s="22" t="str">
        <f t="shared" si="19"/>
        <v/>
      </c>
      <c r="AI90" s="22" t="str">
        <f t="shared" si="19"/>
        <v/>
      </c>
      <c r="AJ90" s="22" t="str">
        <f t="shared" si="20"/>
        <v/>
      </c>
      <c r="AK90" s="22" t="str">
        <f t="shared" si="20"/>
        <v/>
      </c>
      <c r="AL90" s="23">
        <f t="shared" si="23"/>
        <v>8.3533333333333335</v>
      </c>
    </row>
    <row r="91" spans="1:38" x14ac:dyDescent="0.25">
      <c r="A91" s="19">
        <v>14</v>
      </c>
      <c r="B91" s="21">
        <f t="shared" si="24"/>
        <v>7</v>
      </c>
      <c r="C91" s="22">
        <f t="shared" si="18"/>
        <v>1.4000000000000001</v>
      </c>
      <c r="D91" s="22">
        <f t="shared" si="21"/>
        <v>0.98</v>
      </c>
      <c r="E91" s="22">
        <f t="shared" si="22"/>
        <v>0.70000000000000007</v>
      </c>
      <c r="F91" s="22">
        <f t="shared" si="22"/>
        <v>0.46666666666666673</v>
      </c>
      <c r="G91" s="22">
        <f t="shared" si="22"/>
        <v>0.35000000000000003</v>
      </c>
      <c r="H91" s="22">
        <f t="shared" si="22"/>
        <v>0.28000000000000003</v>
      </c>
      <c r="I91" s="22">
        <f t="shared" si="22"/>
        <v>0.23333333333333336</v>
      </c>
      <c r="J91" s="22" t="str">
        <f t="shared" si="22"/>
        <v/>
      </c>
      <c r="K91" s="22" t="str">
        <f t="shared" si="22"/>
        <v/>
      </c>
      <c r="L91" s="22" t="str">
        <f t="shared" si="22"/>
        <v/>
      </c>
      <c r="M91" s="22" t="str">
        <f t="shared" si="22"/>
        <v/>
      </c>
      <c r="N91" s="22" t="str">
        <f t="shared" si="22"/>
        <v/>
      </c>
      <c r="O91" s="22" t="str">
        <f t="shared" si="22"/>
        <v/>
      </c>
      <c r="P91" s="22" t="str">
        <f t="shared" si="22"/>
        <v/>
      </c>
      <c r="Q91" s="22" t="str">
        <f t="shared" si="22"/>
        <v/>
      </c>
      <c r="R91" s="22" t="str">
        <f t="shared" si="19"/>
        <v/>
      </c>
      <c r="S91" s="22" t="str">
        <f t="shared" si="19"/>
        <v/>
      </c>
      <c r="T91" s="22" t="str">
        <f t="shared" si="19"/>
        <v/>
      </c>
      <c r="U91" s="22" t="str">
        <f t="shared" si="19"/>
        <v/>
      </c>
      <c r="V91" s="22" t="str">
        <f t="shared" si="19"/>
        <v/>
      </c>
      <c r="W91" s="22" t="str">
        <f t="shared" si="19"/>
        <v/>
      </c>
      <c r="X91" s="22" t="str">
        <f t="shared" si="19"/>
        <v/>
      </c>
      <c r="Y91" s="22" t="str">
        <f t="shared" si="19"/>
        <v/>
      </c>
      <c r="Z91" s="22" t="str">
        <f t="shared" si="19"/>
        <v/>
      </c>
      <c r="AA91" s="22" t="str">
        <f t="shared" si="19"/>
        <v/>
      </c>
      <c r="AB91" s="22" t="str">
        <f t="shared" si="19"/>
        <v/>
      </c>
      <c r="AC91" s="22" t="str">
        <f t="shared" si="19"/>
        <v/>
      </c>
      <c r="AD91" s="22" t="str">
        <f t="shared" si="19"/>
        <v/>
      </c>
      <c r="AE91" s="22" t="str">
        <f t="shared" si="19"/>
        <v/>
      </c>
      <c r="AF91" s="22" t="str">
        <f t="shared" si="19"/>
        <v/>
      </c>
      <c r="AG91" s="22" t="str">
        <f t="shared" si="19"/>
        <v/>
      </c>
      <c r="AH91" s="22" t="str">
        <f t="shared" si="19"/>
        <v/>
      </c>
      <c r="AI91" s="22" t="str">
        <f t="shared" si="19"/>
        <v/>
      </c>
      <c r="AJ91" s="22" t="str">
        <f t="shared" si="20"/>
        <v/>
      </c>
      <c r="AK91" s="22" t="str">
        <f t="shared" si="20"/>
        <v/>
      </c>
      <c r="AL91" s="23">
        <f t="shared" si="23"/>
        <v>8.82</v>
      </c>
    </row>
    <row r="92" spans="1:38" x14ac:dyDescent="0.25">
      <c r="A92" s="19">
        <v>15</v>
      </c>
      <c r="B92" s="21">
        <f t="shared" si="24"/>
        <v>7.5</v>
      </c>
      <c r="C92" s="22">
        <f t="shared" si="18"/>
        <v>1.6</v>
      </c>
      <c r="D92" s="22">
        <f t="shared" si="21"/>
        <v>1.1199999999999999</v>
      </c>
      <c r="E92" s="22">
        <f t="shared" si="22"/>
        <v>0.8</v>
      </c>
      <c r="F92" s="22">
        <f t="shared" si="22"/>
        <v>0.53333333333333333</v>
      </c>
      <c r="G92" s="22">
        <f t="shared" si="22"/>
        <v>0.4</v>
      </c>
      <c r="H92" s="22">
        <f t="shared" si="22"/>
        <v>0.32</v>
      </c>
      <c r="I92" s="22">
        <f t="shared" si="22"/>
        <v>0.26666666666666666</v>
      </c>
      <c r="J92" s="22" t="str">
        <f t="shared" si="22"/>
        <v/>
      </c>
      <c r="K92" s="22" t="str">
        <f t="shared" si="22"/>
        <v/>
      </c>
      <c r="L92" s="22" t="str">
        <f t="shared" si="22"/>
        <v/>
      </c>
      <c r="M92" s="22" t="str">
        <f t="shared" si="22"/>
        <v/>
      </c>
      <c r="N92" s="22" t="str">
        <f t="shared" si="22"/>
        <v/>
      </c>
      <c r="O92" s="22" t="str">
        <f t="shared" si="22"/>
        <v/>
      </c>
      <c r="P92" s="22" t="str">
        <f t="shared" si="22"/>
        <v/>
      </c>
      <c r="Q92" s="22" t="str">
        <f t="shared" si="22"/>
        <v/>
      </c>
      <c r="R92" s="22" t="str">
        <f t="shared" si="19"/>
        <v/>
      </c>
      <c r="S92" s="22" t="str">
        <f t="shared" si="19"/>
        <v/>
      </c>
      <c r="T92" s="22" t="str">
        <f t="shared" si="19"/>
        <v/>
      </c>
      <c r="U92" s="22" t="str">
        <f t="shared" si="19"/>
        <v/>
      </c>
      <c r="V92" s="22" t="str">
        <f t="shared" si="19"/>
        <v/>
      </c>
      <c r="W92" s="22" t="str">
        <f t="shared" si="19"/>
        <v/>
      </c>
      <c r="X92" s="22" t="str">
        <f t="shared" si="19"/>
        <v/>
      </c>
      <c r="Y92" s="22" t="str">
        <f t="shared" si="19"/>
        <v/>
      </c>
      <c r="Z92" s="22" t="str">
        <f t="shared" si="19"/>
        <v/>
      </c>
      <c r="AA92" s="22" t="str">
        <f t="shared" si="19"/>
        <v/>
      </c>
      <c r="AB92" s="22" t="str">
        <f t="shared" si="19"/>
        <v/>
      </c>
      <c r="AC92" s="22" t="str">
        <f t="shared" si="19"/>
        <v/>
      </c>
      <c r="AD92" s="22" t="str">
        <f t="shared" si="19"/>
        <v/>
      </c>
      <c r="AE92" s="22" t="str">
        <f t="shared" si="19"/>
        <v/>
      </c>
      <c r="AF92" s="22" t="str">
        <f t="shared" si="19"/>
        <v/>
      </c>
      <c r="AG92" s="22" t="str">
        <f t="shared" si="19"/>
        <v/>
      </c>
      <c r="AH92" s="22" t="str">
        <f t="shared" si="19"/>
        <v/>
      </c>
      <c r="AI92" s="22" t="str">
        <f t="shared" si="19"/>
        <v/>
      </c>
      <c r="AJ92" s="22" t="str">
        <f t="shared" si="20"/>
        <v/>
      </c>
      <c r="AK92" s="22" t="str">
        <f t="shared" si="20"/>
        <v/>
      </c>
      <c r="AL92" s="23">
        <f t="shared" si="23"/>
        <v>10.08</v>
      </c>
    </row>
    <row r="93" spans="1:38" x14ac:dyDescent="0.25">
      <c r="A93" s="19">
        <v>16</v>
      </c>
      <c r="B93" s="21">
        <f t="shared" si="24"/>
        <v>8</v>
      </c>
      <c r="C93" s="22">
        <f t="shared" si="18"/>
        <v>1.6</v>
      </c>
      <c r="D93" s="22">
        <f t="shared" si="21"/>
        <v>1.1199999999999999</v>
      </c>
      <c r="E93" s="22">
        <f t="shared" si="22"/>
        <v>0.8</v>
      </c>
      <c r="F93" s="22">
        <f t="shared" si="22"/>
        <v>0.53333333333333333</v>
      </c>
      <c r="G93" s="22">
        <f t="shared" si="22"/>
        <v>0.4</v>
      </c>
      <c r="H93" s="22">
        <f t="shared" si="22"/>
        <v>0.32</v>
      </c>
      <c r="I93" s="22">
        <f t="shared" si="22"/>
        <v>0.26666666666666666</v>
      </c>
      <c r="J93" s="22">
        <f t="shared" si="22"/>
        <v>0.22857142857142859</v>
      </c>
      <c r="K93" s="22" t="str">
        <f t="shared" si="22"/>
        <v/>
      </c>
      <c r="L93" s="22" t="str">
        <f t="shared" si="22"/>
        <v/>
      </c>
      <c r="M93" s="22" t="str">
        <f t="shared" si="22"/>
        <v/>
      </c>
      <c r="N93" s="22" t="str">
        <f t="shared" si="22"/>
        <v/>
      </c>
      <c r="O93" s="22" t="str">
        <f t="shared" si="22"/>
        <v/>
      </c>
      <c r="P93" s="22" t="str">
        <f t="shared" si="22"/>
        <v/>
      </c>
      <c r="Q93" s="22" t="str">
        <f t="shared" si="22"/>
        <v/>
      </c>
      <c r="R93" s="22" t="str">
        <f t="shared" si="19"/>
        <v/>
      </c>
      <c r="S93" s="22" t="str">
        <f t="shared" si="19"/>
        <v/>
      </c>
      <c r="T93" s="22" t="str">
        <f t="shared" si="19"/>
        <v/>
      </c>
      <c r="U93" s="22" t="str">
        <f t="shared" si="19"/>
        <v/>
      </c>
      <c r="V93" s="22" t="str">
        <f t="shared" si="19"/>
        <v/>
      </c>
      <c r="W93" s="22" t="str">
        <f t="shared" si="19"/>
        <v/>
      </c>
      <c r="X93" s="22" t="str">
        <f t="shared" si="19"/>
        <v/>
      </c>
      <c r="Y93" s="22" t="str">
        <f t="shared" si="19"/>
        <v/>
      </c>
      <c r="Z93" s="22" t="str">
        <f t="shared" si="19"/>
        <v/>
      </c>
      <c r="AA93" s="22" t="str">
        <f t="shared" si="19"/>
        <v/>
      </c>
      <c r="AB93" s="22" t="str">
        <f t="shared" si="19"/>
        <v/>
      </c>
      <c r="AC93" s="22" t="str">
        <f t="shared" si="19"/>
        <v/>
      </c>
      <c r="AD93" s="22" t="str">
        <f t="shared" si="19"/>
        <v/>
      </c>
      <c r="AE93" s="22" t="str">
        <f t="shared" si="19"/>
        <v/>
      </c>
      <c r="AF93" s="22" t="str">
        <f t="shared" si="19"/>
        <v/>
      </c>
      <c r="AG93" s="22" t="str">
        <f t="shared" si="19"/>
        <v/>
      </c>
      <c r="AH93" s="22" t="str">
        <f t="shared" si="19"/>
        <v/>
      </c>
      <c r="AI93" s="22" t="str">
        <f t="shared" si="19"/>
        <v/>
      </c>
      <c r="AJ93" s="22" t="str">
        <f t="shared" si="20"/>
        <v/>
      </c>
      <c r="AK93" s="22" t="str">
        <f t="shared" si="20"/>
        <v/>
      </c>
      <c r="AL93" s="23">
        <f t="shared" si="23"/>
        <v>10.537142857142857</v>
      </c>
    </row>
    <row r="94" spans="1:38" x14ac:dyDescent="0.25">
      <c r="A94" s="19">
        <v>17</v>
      </c>
      <c r="B94" s="21">
        <f t="shared" si="24"/>
        <v>8.5</v>
      </c>
      <c r="C94" s="22">
        <f t="shared" si="18"/>
        <v>1.8</v>
      </c>
      <c r="D94" s="22">
        <f t="shared" si="21"/>
        <v>1.26</v>
      </c>
      <c r="E94" s="22">
        <f t="shared" si="22"/>
        <v>0.9</v>
      </c>
      <c r="F94" s="22">
        <f t="shared" si="22"/>
        <v>0.6</v>
      </c>
      <c r="G94" s="22">
        <f t="shared" si="22"/>
        <v>0.45</v>
      </c>
      <c r="H94" s="22">
        <f t="shared" si="22"/>
        <v>0.36</v>
      </c>
      <c r="I94" s="22">
        <f t="shared" si="22"/>
        <v>0.3</v>
      </c>
      <c r="J94" s="22">
        <f t="shared" si="22"/>
        <v>0.25714285714285717</v>
      </c>
      <c r="K94" s="22" t="str">
        <f t="shared" si="22"/>
        <v/>
      </c>
      <c r="L94" s="22" t="str">
        <f t="shared" si="22"/>
        <v/>
      </c>
      <c r="M94" s="22" t="str">
        <f t="shared" si="22"/>
        <v/>
      </c>
      <c r="N94" s="22" t="str">
        <f t="shared" si="22"/>
        <v/>
      </c>
      <c r="O94" s="22" t="str">
        <f t="shared" si="22"/>
        <v/>
      </c>
      <c r="P94" s="22" t="str">
        <f t="shared" si="22"/>
        <v/>
      </c>
      <c r="Q94" s="22" t="str">
        <f t="shared" si="22"/>
        <v/>
      </c>
      <c r="R94" s="22" t="str">
        <f t="shared" si="19"/>
        <v/>
      </c>
      <c r="S94" s="22" t="str">
        <f t="shared" si="19"/>
        <v/>
      </c>
      <c r="T94" s="22" t="str">
        <f t="shared" si="19"/>
        <v/>
      </c>
      <c r="U94" s="22" t="str">
        <f t="shared" si="19"/>
        <v/>
      </c>
      <c r="V94" s="22" t="str">
        <f t="shared" si="19"/>
        <v/>
      </c>
      <c r="W94" s="22" t="str">
        <f t="shared" si="19"/>
        <v/>
      </c>
      <c r="X94" s="22" t="str">
        <f t="shared" si="19"/>
        <v/>
      </c>
      <c r="Y94" s="22" t="str">
        <f t="shared" si="19"/>
        <v/>
      </c>
      <c r="Z94" s="22" t="str">
        <f t="shared" si="19"/>
        <v/>
      </c>
      <c r="AA94" s="22" t="str">
        <f t="shared" ref="R94:AK100" si="25">IF(AA$80&gt;$B94,"",$C94/(AA$80-1))</f>
        <v/>
      </c>
      <c r="AB94" s="22" t="str">
        <f t="shared" si="25"/>
        <v/>
      </c>
      <c r="AC94" s="22" t="str">
        <f t="shared" si="25"/>
        <v/>
      </c>
      <c r="AD94" s="22" t="str">
        <f t="shared" si="25"/>
        <v/>
      </c>
      <c r="AE94" s="22" t="str">
        <f t="shared" si="25"/>
        <v/>
      </c>
      <c r="AF94" s="22" t="str">
        <f t="shared" si="25"/>
        <v/>
      </c>
      <c r="AG94" s="22" t="str">
        <f t="shared" si="25"/>
        <v/>
      </c>
      <c r="AH94" s="22" t="str">
        <f t="shared" si="25"/>
        <v/>
      </c>
      <c r="AI94" s="22" t="str">
        <f t="shared" si="25"/>
        <v/>
      </c>
      <c r="AJ94" s="22" t="str">
        <f t="shared" si="25"/>
        <v/>
      </c>
      <c r="AK94" s="22" t="str">
        <f t="shared" si="25"/>
        <v/>
      </c>
      <c r="AL94" s="23">
        <f t="shared" si="23"/>
        <v>11.854285714285714</v>
      </c>
    </row>
    <row r="95" spans="1:38" x14ac:dyDescent="0.25">
      <c r="A95" s="19">
        <v>18</v>
      </c>
      <c r="B95" s="21">
        <f t="shared" si="24"/>
        <v>9</v>
      </c>
      <c r="C95" s="22">
        <f t="shared" si="18"/>
        <v>1.8</v>
      </c>
      <c r="D95" s="22">
        <f t="shared" si="21"/>
        <v>1.26</v>
      </c>
      <c r="E95" s="22">
        <f t="shared" si="22"/>
        <v>0.9</v>
      </c>
      <c r="F95" s="22">
        <f t="shared" si="22"/>
        <v>0.6</v>
      </c>
      <c r="G95" s="22">
        <f t="shared" si="22"/>
        <v>0.45</v>
      </c>
      <c r="H95" s="22">
        <f t="shared" si="22"/>
        <v>0.36</v>
      </c>
      <c r="I95" s="22">
        <f t="shared" si="22"/>
        <v>0.3</v>
      </c>
      <c r="J95" s="22">
        <f t="shared" si="22"/>
        <v>0.25714285714285717</v>
      </c>
      <c r="K95" s="22">
        <f t="shared" si="22"/>
        <v>0.22500000000000001</v>
      </c>
      <c r="L95" s="22" t="str">
        <f t="shared" si="22"/>
        <v/>
      </c>
      <c r="M95" s="22" t="str">
        <f t="shared" si="22"/>
        <v/>
      </c>
      <c r="N95" s="22" t="str">
        <f t="shared" si="22"/>
        <v/>
      </c>
      <c r="O95" s="22" t="str">
        <f t="shared" si="22"/>
        <v/>
      </c>
      <c r="P95" s="22" t="str">
        <f t="shared" si="22"/>
        <v/>
      </c>
      <c r="Q95" s="22" t="str">
        <f t="shared" si="22"/>
        <v/>
      </c>
      <c r="R95" s="22" t="str">
        <f t="shared" si="25"/>
        <v/>
      </c>
      <c r="S95" s="22" t="str">
        <f t="shared" si="25"/>
        <v/>
      </c>
      <c r="T95" s="22" t="str">
        <f t="shared" si="25"/>
        <v/>
      </c>
      <c r="U95" s="22" t="str">
        <f t="shared" si="25"/>
        <v/>
      </c>
      <c r="V95" s="22" t="str">
        <f t="shared" si="25"/>
        <v/>
      </c>
      <c r="W95" s="22" t="str">
        <f t="shared" si="25"/>
        <v/>
      </c>
      <c r="X95" s="22" t="str">
        <f t="shared" si="25"/>
        <v/>
      </c>
      <c r="Y95" s="22" t="str">
        <f t="shared" si="25"/>
        <v/>
      </c>
      <c r="Z95" s="22" t="str">
        <f t="shared" si="25"/>
        <v/>
      </c>
      <c r="AA95" s="22" t="str">
        <f t="shared" si="25"/>
        <v/>
      </c>
      <c r="AB95" s="22" t="str">
        <f t="shared" si="25"/>
        <v/>
      </c>
      <c r="AC95" s="22" t="str">
        <f t="shared" si="25"/>
        <v/>
      </c>
      <c r="AD95" s="22" t="str">
        <f t="shared" si="25"/>
        <v/>
      </c>
      <c r="AE95" s="22" t="str">
        <f t="shared" si="25"/>
        <v/>
      </c>
      <c r="AF95" s="22" t="str">
        <f t="shared" si="25"/>
        <v/>
      </c>
      <c r="AG95" s="22" t="str">
        <f t="shared" si="25"/>
        <v/>
      </c>
      <c r="AH95" s="22" t="str">
        <f t="shared" si="25"/>
        <v/>
      </c>
      <c r="AI95" s="22" t="str">
        <f t="shared" si="25"/>
        <v/>
      </c>
      <c r="AJ95" s="22" t="str">
        <f t="shared" si="20"/>
        <v/>
      </c>
      <c r="AK95" s="22" t="str">
        <f t="shared" si="20"/>
        <v/>
      </c>
      <c r="AL95" s="23">
        <f t="shared" si="23"/>
        <v>12.304285714285713</v>
      </c>
    </row>
    <row r="96" spans="1:38" x14ac:dyDescent="0.25">
      <c r="A96" s="19">
        <v>19</v>
      </c>
      <c r="B96" s="21">
        <f t="shared" si="24"/>
        <v>9.5</v>
      </c>
      <c r="C96" s="22">
        <f t="shared" si="18"/>
        <v>2</v>
      </c>
      <c r="D96" s="22">
        <f t="shared" si="21"/>
        <v>1.4</v>
      </c>
      <c r="E96" s="22">
        <f t="shared" si="22"/>
        <v>1</v>
      </c>
      <c r="F96" s="22">
        <f t="shared" si="22"/>
        <v>0.66666666666666663</v>
      </c>
      <c r="G96" s="22">
        <f t="shared" si="22"/>
        <v>0.5</v>
      </c>
      <c r="H96" s="22">
        <f t="shared" si="22"/>
        <v>0.4</v>
      </c>
      <c r="I96" s="22">
        <f t="shared" si="22"/>
        <v>0.33333333333333331</v>
      </c>
      <c r="J96" s="22">
        <f t="shared" si="22"/>
        <v>0.2857142857142857</v>
      </c>
      <c r="K96" s="22">
        <f t="shared" si="22"/>
        <v>0.25</v>
      </c>
      <c r="L96" s="22" t="str">
        <f t="shared" si="22"/>
        <v/>
      </c>
      <c r="M96" s="22" t="str">
        <f t="shared" si="22"/>
        <v/>
      </c>
      <c r="N96" s="22" t="str">
        <f t="shared" si="22"/>
        <v/>
      </c>
      <c r="O96" s="22" t="str">
        <f t="shared" si="22"/>
        <v/>
      </c>
      <c r="P96" s="22" t="str">
        <f t="shared" si="22"/>
        <v/>
      </c>
      <c r="Q96" s="22" t="str">
        <f t="shared" si="22"/>
        <v/>
      </c>
      <c r="R96" s="22" t="str">
        <f t="shared" si="25"/>
        <v/>
      </c>
      <c r="S96" s="22" t="str">
        <f t="shared" si="25"/>
        <v/>
      </c>
      <c r="T96" s="22" t="str">
        <f t="shared" si="25"/>
        <v/>
      </c>
      <c r="U96" s="22" t="str">
        <f t="shared" si="25"/>
        <v/>
      </c>
      <c r="V96" s="22" t="str">
        <f t="shared" si="25"/>
        <v/>
      </c>
      <c r="W96" s="22" t="str">
        <f t="shared" si="25"/>
        <v/>
      </c>
      <c r="X96" s="22" t="str">
        <f t="shared" si="25"/>
        <v/>
      </c>
      <c r="Y96" s="22" t="str">
        <f t="shared" si="25"/>
        <v/>
      </c>
      <c r="Z96" s="22" t="str">
        <f t="shared" si="25"/>
        <v/>
      </c>
      <c r="AA96" s="22" t="str">
        <f t="shared" si="25"/>
        <v/>
      </c>
      <c r="AB96" s="22" t="str">
        <f t="shared" si="25"/>
        <v/>
      </c>
      <c r="AC96" s="22" t="str">
        <f t="shared" si="25"/>
        <v/>
      </c>
      <c r="AD96" s="22" t="str">
        <f t="shared" si="25"/>
        <v/>
      </c>
      <c r="AE96" s="22" t="str">
        <f t="shared" si="25"/>
        <v/>
      </c>
      <c r="AF96" s="22" t="str">
        <f t="shared" si="25"/>
        <v/>
      </c>
      <c r="AG96" s="22" t="str">
        <f t="shared" si="25"/>
        <v/>
      </c>
      <c r="AH96" s="22" t="str">
        <f t="shared" si="25"/>
        <v/>
      </c>
      <c r="AI96" s="22" t="str">
        <f t="shared" si="25"/>
        <v/>
      </c>
      <c r="AJ96" s="22" t="str">
        <f t="shared" si="20"/>
        <v/>
      </c>
      <c r="AK96" s="22" t="str">
        <f t="shared" si="20"/>
        <v/>
      </c>
      <c r="AL96" s="23">
        <f t="shared" si="23"/>
        <v>13.671428571428573</v>
      </c>
    </row>
    <row r="97" spans="1:38" x14ac:dyDescent="0.25">
      <c r="A97" s="19">
        <v>20</v>
      </c>
      <c r="B97" s="24">
        <f t="shared" si="24"/>
        <v>10</v>
      </c>
      <c r="C97" s="22">
        <f t="shared" si="18"/>
        <v>2</v>
      </c>
      <c r="D97" s="22">
        <f t="shared" si="21"/>
        <v>1.4</v>
      </c>
      <c r="E97" s="22">
        <f t="shared" si="22"/>
        <v>1</v>
      </c>
      <c r="F97" s="22">
        <f t="shared" si="22"/>
        <v>0.66666666666666663</v>
      </c>
      <c r="G97" s="22">
        <f t="shared" si="22"/>
        <v>0.5</v>
      </c>
      <c r="H97" s="22">
        <f t="shared" si="22"/>
        <v>0.4</v>
      </c>
      <c r="I97" s="22">
        <f t="shared" si="22"/>
        <v>0.33333333333333331</v>
      </c>
      <c r="J97" s="22">
        <f t="shared" si="22"/>
        <v>0.2857142857142857</v>
      </c>
      <c r="K97" s="22">
        <f t="shared" si="22"/>
        <v>0.25</v>
      </c>
      <c r="L97" s="22">
        <f t="shared" si="22"/>
        <v>0.22222222222222221</v>
      </c>
      <c r="M97" s="22" t="str">
        <f t="shared" si="22"/>
        <v/>
      </c>
      <c r="N97" s="22" t="str">
        <f t="shared" si="22"/>
        <v/>
      </c>
      <c r="O97" s="22" t="str">
        <f t="shared" si="22"/>
        <v/>
      </c>
      <c r="P97" s="22" t="str">
        <f t="shared" si="22"/>
        <v/>
      </c>
      <c r="Q97" s="22" t="str">
        <f t="shared" si="22"/>
        <v/>
      </c>
      <c r="R97" s="22" t="str">
        <f t="shared" si="25"/>
        <v/>
      </c>
      <c r="S97" s="22" t="str">
        <f t="shared" si="25"/>
        <v/>
      </c>
      <c r="T97" s="22" t="str">
        <f t="shared" si="25"/>
        <v/>
      </c>
      <c r="U97" s="22" t="str">
        <f t="shared" si="25"/>
        <v/>
      </c>
      <c r="V97" s="22" t="str">
        <f t="shared" si="25"/>
        <v/>
      </c>
      <c r="W97" s="22" t="str">
        <f t="shared" si="25"/>
        <v/>
      </c>
      <c r="X97" s="22" t="str">
        <f t="shared" si="25"/>
        <v/>
      </c>
      <c r="Y97" s="22" t="str">
        <f t="shared" si="25"/>
        <v/>
      </c>
      <c r="Z97" s="22" t="str">
        <f t="shared" si="25"/>
        <v/>
      </c>
      <c r="AA97" s="22" t="str">
        <f t="shared" si="25"/>
        <v/>
      </c>
      <c r="AB97" s="22" t="str">
        <f t="shared" si="25"/>
        <v/>
      </c>
      <c r="AC97" s="22" t="str">
        <f t="shared" si="25"/>
        <v/>
      </c>
      <c r="AD97" s="22" t="str">
        <f t="shared" si="25"/>
        <v/>
      </c>
      <c r="AE97" s="22" t="str">
        <f t="shared" si="25"/>
        <v/>
      </c>
      <c r="AF97" s="22" t="str">
        <f t="shared" si="25"/>
        <v/>
      </c>
      <c r="AG97" s="22" t="str">
        <f t="shared" si="25"/>
        <v/>
      </c>
      <c r="AH97" s="22" t="str">
        <f t="shared" si="25"/>
        <v/>
      </c>
      <c r="AI97" s="22" t="str">
        <f t="shared" si="25"/>
        <v/>
      </c>
      <c r="AJ97" s="22" t="str">
        <f t="shared" ref="AJ97:AK112" si="26">IF(AJ$80&gt;$B97,"",$C97/(AJ$80-1))</f>
        <v/>
      </c>
      <c r="AK97" s="22" t="str">
        <f t="shared" si="26"/>
        <v/>
      </c>
      <c r="AL97" s="23">
        <f t="shared" si="23"/>
        <v>14.115873015873017</v>
      </c>
    </row>
    <row r="98" spans="1:38" x14ac:dyDescent="0.25">
      <c r="A98" s="19">
        <v>21</v>
      </c>
      <c r="B98" s="24">
        <f t="shared" si="24"/>
        <v>10.5</v>
      </c>
      <c r="C98" s="22">
        <f t="shared" si="18"/>
        <v>2.2000000000000002</v>
      </c>
      <c r="D98" s="22">
        <f t="shared" si="21"/>
        <v>1.54</v>
      </c>
      <c r="E98" s="22">
        <f t="shared" si="22"/>
        <v>1.1000000000000001</v>
      </c>
      <c r="F98" s="22">
        <f t="shared" si="22"/>
        <v>0.73333333333333339</v>
      </c>
      <c r="G98" s="22">
        <f t="shared" si="22"/>
        <v>0.55000000000000004</v>
      </c>
      <c r="H98" s="22">
        <f t="shared" si="22"/>
        <v>0.44000000000000006</v>
      </c>
      <c r="I98" s="22">
        <f t="shared" si="22"/>
        <v>0.3666666666666667</v>
      </c>
      <c r="J98" s="22">
        <f t="shared" si="22"/>
        <v>0.31428571428571433</v>
      </c>
      <c r="K98" s="22">
        <f t="shared" si="22"/>
        <v>0.27500000000000002</v>
      </c>
      <c r="L98" s="22">
        <f t="shared" si="22"/>
        <v>0.24444444444444446</v>
      </c>
      <c r="M98" s="22" t="str">
        <f t="shared" si="22"/>
        <v/>
      </c>
      <c r="N98" s="22" t="str">
        <f t="shared" si="22"/>
        <v/>
      </c>
      <c r="O98" s="22" t="str">
        <f t="shared" si="22"/>
        <v/>
      </c>
      <c r="P98" s="22" t="str">
        <f t="shared" si="22"/>
        <v/>
      </c>
      <c r="Q98" s="22" t="str">
        <f t="shared" si="22"/>
        <v/>
      </c>
      <c r="R98" s="22" t="str">
        <f t="shared" si="25"/>
        <v/>
      </c>
      <c r="S98" s="22" t="str">
        <f t="shared" si="25"/>
        <v/>
      </c>
      <c r="T98" s="22" t="str">
        <f t="shared" si="25"/>
        <v/>
      </c>
      <c r="U98" s="22" t="str">
        <f t="shared" si="25"/>
        <v/>
      </c>
      <c r="V98" s="22" t="str">
        <f t="shared" si="25"/>
        <v/>
      </c>
      <c r="W98" s="22" t="str">
        <f t="shared" si="25"/>
        <v/>
      </c>
      <c r="X98" s="22" t="str">
        <f t="shared" si="25"/>
        <v/>
      </c>
      <c r="Y98" s="22" t="str">
        <f t="shared" si="25"/>
        <v/>
      </c>
      <c r="Z98" s="22" t="str">
        <f t="shared" si="25"/>
        <v/>
      </c>
      <c r="AA98" s="22" t="str">
        <f t="shared" si="25"/>
        <v/>
      </c>
      <c r="AB98" s="22" t="str">
        <f t="shared" si="25"/>
        <v/>
      </c>
      <c r="AC98" s="22" t="str">
        <f t="shared" si="25"/>
        <v/>
      </c>
      <c r="AD98" s="22" t="str">
        <f t="shared" si="25"/>
        <v/>
      </c>
      <c r="AE98" s="22" t="str">
        <f t="shared" si="25"/>
        <v/>
      </c>
      <c r="AF98" s="22" t="str">
        <f t="shared" si="25"/>
        <v/>
      </c>
      <c r="AG98" s="22" t="str">
        <f t="shared" si="25"/>
        <v/>
      </c>
      <c r="AH98" s="22" t="str">
        <f t="shared" si="25"/>
        <v/>
      </c>
      <c r="AI98" s="22" t="str">
        <f t="shared" si="25"/>
        <v/>
      </c>
      <c r="AJ98" s="22" t="str">
        <f t="shared" si="26"/>
        <v/>
      </c>
      <c r="AK98" s="22" t="str">
        <f t="shared" si="26"/>
        <v/>
      </c>
      <c r="AL98" s="23">
        <f t="shared" si="23"/>
        <v>15.527460317460317</v>
      </c>
    </row>
    <row r="99" spans="1:38" x14ac:dyDescent="0.25">
      <c r="A99" s="19">
        <v>22</v>
      </c>
      <c r="B99" s="24">
        <f t="shared" si="24"/>
        <v>11</v>
      </c>
      <c r="C99" s="22">
        <f t="shared" si="18"/>
        <v>2.2000000000000002</v>
      </c>
      <c r="D99" s="22">
        <f t="shared" si="21"/>
        <v>1.54</v>
      </c>
      <c r="E99" s="22">
        <f t="shared" si="22"/>
        <v>1.1000000000000001</v>
      </c>
      <c r="F99" s="22">
        <f t="shared" si="22"/>
        <v>0.73333333333333339</v>
      </c>
      <c r="G99" s="22">
        <f t="shared" si="22"/>
        <v>0.55000000000000004</v>
      </c>
      <c r="H99" s="22">
        <f t="shared" si="22"/>
        <v>0.44000000000000006</v>
      </c>
      <c r="I99" s="22">
        <f t="shared" si="22"/>
        <v>0.3666666666666667</v>
      </c>
      <c r="J99" s="22">
        <f t="shared" si="22"/>
        <v>0.31428571428571433</v>
      </c>
      <c r="K99" s="22">
        <f t="shared" si="22"/>
        <v>0.27500000000000002</v>
      </c>
      <c r="L99" s="22">
        <f t="shared" si="22"/>
        <v>0.24444444444444446</v>
      </c>
      <c r="M99" s="22">
        <f t="shared" si="22"/>
        <v>0.22000000000000003</v>
      </c>
      <c r="N99" s="22" t="str">
        <f t="shared" si="22"/>
        <v/>
      </c>
      <c r="O99" s="22" t="str">
        <f t="shared" si="22"/>
        <v/>
      </c>
      <c r="P99" s="22" t="str">
        <f t="shared" si="22"/>
        <v/>
      </c>
      <c r="Q99" s="22" t="str">
        <f t="shared" si="22"/>
        <v/>
      </c>
      <c r="R99" s="22" t="str">
        <f t="shared" si="25"/>
        <v/>
      </c>
      <c r="S99" s="22" t="str">
        <f t="shared" si="25"/>
        <v/>
      </c>
      <c r="T99" s="22" t="str">
        <f t="shared" si="25"/>
        <v/>
      </c>
      <c r="U99" s="22" t="str">
        <f t="shared" si="25"/>
        <v/>
      </c>
      <c r="V99" s="22" t="str">
        <f t="shared" si="25"/>
        <v/>
      </c>
      <c r="W99" s="22" t="str">
        <f t="shared" si="25"/>
        <v/>
      </c>
      <c r="X99" s="22" t="str">
        <f t="shared" si="25"/>
        <v/>
      </c>
      <c r="Y99" s="22" t="str">
        <f t="shared" si="25"/>
        <v/>
      </c>
      <c r="Z99" s="22" t="str">
        <f t="shared" si="25"/>
        <v/>
      </c>
      <c r="AA99" s="22" t="str">
        <f t="shared" si="25"/>
        <v/>
      </c>
      <c r="AB99" s="22" t="str">
        <f t="shared" si="25"/>
        <v/>
      </c>
      <c r="AC99" s="22" t="str">
        <f t="shared" si="25"/>
        <v/>
      </c>
      <c r="AD99" s="22" t="str">
        <f t="shared" si="25"/>
        <v/>
      </c>
      <c r="AE99" s="22" t="str">
        <f t="shared" si="25"/>
        <v/>
      </c>
      <c r="AF99" s="22" t="str">
        <f t="shared" si="25"/>
        <v/>
      </c>
      <c r="AG99" s="22" t="str">
        <f t="shared" si="25"/>
        <v/>
      </c>
      <c r="AH99" s="22" t="str">
        <f t="shared" si="25"/>
        <v/>
      </c>
      <c r="AI99" s="22" t="str">
        <f t="shared" si="25"/>
        <v/>
      </c>
      <c r="AJ99" s="22" t="str">
        <f t="shared" si="26"/>
        <v/>
      </c>
      <c r="AK99" s="22" t="str">
        <f t="shared" si="26"/>
        <v/>
      </c>
      <c r="AL99" s="23">
        <f t="shared" si="23"/>
        <v>15.967460317460317</v>
      </c>
    </row>
    <row r="100" spans="1:38" x14ac:dyDescent="0.25">
      <c r="A100" s="19">
        <v>23</v>
      </c>
      <c r="B100" s="24">
        <f t="shared" si="24"/>
        <v>11.5</v>
      </c>
      <c r="C100" s="22">
        <f t="shared" si="18"/>
        <v>2.4000000000000004</v>
      </c>
      <c r="D100" s="22">
        <f t="shared" si="21"/>
        <v>1.6800000000000002</v>
      </c>
      <c r="E100" s="22">
        <f t="shared" si="22"/>
        <v>1.2000000000000002</v>
      </c>
      <c r="F100" s="22">
        <f t="shared" si="22"/>
        <v>0.80000000000000016</v>
      </c>
      <c r="G100" s="22">
        <f t="shared" si="22"/>
        <v>0.60000000000000009</v>
      </c>
      <c r="H100" s="22">
        <f t="shared" si="22"/>
        <v>0.48000000000000009</v>
      </c>
      <c r="I100" s="22">
        <f t="shared" si="22"/>
        <v>0.40000000000000008</v>
      </c>
      <c r="J100" s="22">
        <f t="shared" si="22"/>
        <v>0.34285714285714292</v>
      </c>
      <c r="K100" s="22">
        <f t="shared" si="22"/>
        <v>0.30000000000000004</v>
      </c>
      <c r="L100" s="22">
        <f t="shared" si="22"/>
        <v>0.26666666666666672</v>
      </c>
      <c r="M100" s="22">
        <f t="shared" si="22"/>
        <v>0.24000000000000005</v>
      </c>
      <c r="N100" s="22" t="str">
        <f t="shared" si="22"/>
        <v/>
      </c>
      <c r="O100" s="22" t="str">
        <f t="shared" si="22"/>
        <v/>
      </c>
      <c r="P100" s="22" t="str">
        <f t="shared" si="22"/>
        <v/>
      </c>
      <c r="Q100" s="22" t="str">
        <f t="shared" si="22"/>
        <v/>
      </c>
      <c r="R100" s="22" t="str">
        <f t="shared" si="25"/>
        <v/>
      </c>
      <c r="S100" s="22" t="str">
        <f t="shared" si="25"/>
        <v/>
      </c>
      <c r="T100" s="22" t="str">
        <f t="shared" si="25"/>
        <v/>
      </c>
      <c r="U100" s="22" t="str">
        <f t="shared" si="25"/>
        <v/>
      </c>
      <c r="V100" s="22" t="str">
        <f t="shared" si="25"/>
        <v/>
      </c>
      <c r="W100" s="22" t="str">
        <f t="shared" si="25"/>
        <v/>
      </c>
      <c r="X100" s="22" t="str">
        <f t="shared" si="25"/>
        <v/>
      </c>
      <c r="Y100" s="22" t="str">
        <f t="shared" si="25"/>
        <v/>
      </c>
      <c r="Z100" s="22" t="str">
        <f t="shared" si="25"/>
        <v/>
      </c>
      <c r="AA100" s="22" t="str">
        <f t="shared" si="25"/>
        <v/>
      </c>
      <c r="AB100" s="22" t="str">
        <f t="shared" si="25"/>
        <v/>
      </c>
      <c r="AC100" s="22" t="str">
        <f t="shared" si="25"/>
        <v/>
      </c>
      <c r="AD100" s="22" t="str">
        <f t="shared" si="25"/>
        <v/>
      </c>
      <c r="AE100" s="22" t="str">
        <f t="shared" si="25"/>
        <v/>
      </c>
      <c r="AF100" s="22" t="str">
        <f t="shared" si="25"/>
        <v/>
      </c>
      <c r="AG100" s="22" t="str">
        <f t="shared" si="25"/>
        <v/>
      </c>
      <c r="AH100" s="22" t="str">
        <f t="shared" si="25"/>
        <v/>
      </c>
      <c r="AI100" s="22" t="str">
        <f t="shared" si="25"/>
        <v/>
      </c>
      <c r="AJ100" s="22" t="str">
        <f t="shared" si="26"/>
        <v/>
      </c>
      <c r="AK100" s="22" t="str">
        <f t="shared" si="26"/>
        <v/>
      </c>
      <c r="AL100" s="23">
        <f t="shared" si="23"/>
        <v>17.419047619047621</v>
      </c>
    </row>
    <row r="101" spans="1:38" x14ac:dyDescent="0.25">
      <c r="A101" s="19">
        <v>24</v>
      </c>
      <c r="B101" s="24">
        <f t="shared" si="24"/>
        <v>12</v>
      </c>
      <c r="C101" s="22">
        <f t="shared" si="18"/>
        <v>2.4000000000000004</v>
      </c>
      <c r="D101" s="22">
        <f t="shared" si="21"/>
        <v>1.6800000000000002</v>
      </c>
      <c r="E101" s="22">
        <f t="shared" si="22"/>
        <v>1.2000000000000002</v>
      </c>
      <c r="F101" s="22">
        <f t="shared" si="22"/>
        <v>0.80000000000000016</v>
      </c>
      <c r="G101" s="22">
        <f t="shared" si="22"/>
        <v>0.60000000000000009</v>
      </c>
      <c r="H101" s="22">
        <f t="shared" si="22"/>
        <v>0.48000000000000009</v>
      </c>
      <c r="I101" s="22">
        <f t="shared" si="22"/>
        <v>0.40000000000000008</v>
      </c>
      <c r="J101" s="22">
        <f t="shared" si="22"/>
        <v>0.34285714285714292</v>
      </c>
      <c r="K101" s="22">
        <f t="shared" si="22"/>
        <v>0.30000000000000004</v>
      </c>
      <c r="L101" s="22">
        <f t="shared" si="22"/>
        <v>0.26666666666666672</v>
      </c>
      <c r="M101" s="22">
        <f t="shared" ref="M101:AI115" si="27">IF(M$80&gt;$B101,"",$C101/(M$80-1))</f>
        <v>0.24000000000000005</v>
      </c>
      <c r="N101" s="22">
        <f t="shared" si="27"/>
        <v>0.21818181818181823</v>
      </c>
      <c r="O101" s="22" t="str">
        <f t="shared" si="27"/>
        <v/>
      </c>
      <c r="P101" s="22" t="str">
        <f t="shared" si="27"/>
        <v/>
      </c>
      <c r="Q101" s="22" t="str">
        <f t="shared" si="27"/>
        <v/>
      </c>
      <c r="R101" s="22" t="str">
        <f t="shared" si="27"/>
        <v/>
      </c>
      <c r="S101" s="22" t="str">
        <f t="shared" si="27"/>
        <v/>
      </c>
      <c r="T101" s="22" t="str">
        <f t="shared" si="27"/>
        <v/>
      </c>
      <c r="U101" s="22" t="str">
        <f t="shared" si="27"/>
        <v/>
      </c>
      <c r="V101" s="22" t="str">
        <f t="shared" si="27"/>
        <v/>
      </c>
      <c r="W101" s="22" t="str">
        <f t="shared" si="27"/>
        <v/>
      </c>
      <c r="X101" s="22" t="str">
        <f t="shared" si="27"/>
        <v/>
      </c>
      <c r="Y101" s="22" t="str">
        <f t="shared" si="27"/>
        <v/>
      </c>
      <c r="Z101" s="22" t="str">
        <f t="shared" si="27"/>
        <v/>
      </c>
      <c r="AA101" s="22" t="str">
        <f t="shared" si="27"/>
        <v/>
      </c>
      <c r="AB101" s="22" t="str">
        <f t="shared" si="27"/>
        <v/>
      </c>
      <c r="AC101" s="22" t="str">
        <f t="shared" si="27"/>
        <v/>
      </c>
      <c r="AD101" s="22" t="str">
        <f t="shared" si="27"/>
        <v/>
      </c>
      <c r="AE101" s="22" t="str">
        <f t="shared" si="27"/>
        <v/>
      </c>
      <c r="AF101" s="22" t="str">
        <f t="shared" si="27"/>
        <v/>
      </c>
      <c r="AG101" s="22" t="str">
        <f t="shared" si="27"/>
        <v/>
      </c>
      <c r="AH101" s="22" t="str">
        <f t="shared" si="27"/>
        <v/>
      </c>
      <c r="AI101" s="22" t="str">
        <f t="shared" si="27"/>
        <v/>
      </c>
      <c r="AJ101" s="22" t="str">
        <f t="shared" si="26"/>
        <v/>
      </c>
      <c r="AK101" s="22" t="str">
        <f t="shared" si="26"/>
        <v/>
      </c>
      <c r="AL101" s="23">
        <f t="shared" si="23"/>
        <v>17.855411255411259</v>
      </c>
    </row>
    <row r="102" spans="1:38" x14ac:dyDescent="0.25">
      <c r="A102" s="19">
        <v>25</v>
      </c>
      <c r="B102" s="24">
        <f t="shared" si="24"/>
        <v>12.5</v>
      </c>
      <c r="C102" s="22">
        <f t="shared" si="18"/>
        <v>2.6</v>
      </c>
      <c r="D102" s="22">
        <f t="shared" si="21"/>
        <v>1.8199999999999998</v>
      </c>
      <c r="E102" s="22">
        <f t="shared" ref="E102:T117" si="28">IF(E$80&gt;$B102,"",$C102/(E$80-1))</f>
        <v>1.3</v>
      </c>
      <c r="F102" s="22">
        <f t="shared" si="28"/>
        <v>0.8666666666666667</v>
      </c>
      <c r="G102" s="22">
        <f t="shared" si="28"/>
        <v>0.65</v>
      </c>
      <c r="H102" s="22">
        <f t="shared" si="28"/>
        <v>0.52</v>
      </c>
      <c r="I102" s="22">
        <f t="shared" si="28"/>
        <v>0.43333333333333335</v>
      </c>
      <c r="J102" s="22">
        <f t="shared" si="28"/>
        <v>0.37142857142857144</v>
      </c>
      <c r="K102" s="22">
        <f t="shared" si="28"/>
        <v>0.32500000000000001</v>
      </c>
      <c r="L102" s="22">
        <f t="shared" si="28"/>
        <v>0.28888888888888892</v>
      </c>
      <c r="M102" s="22">
        <f t="shared" si="28"/>
        <v>0.26</v>
      </c>
      <c r="N102" s="22">
        <f t="shared" si="28"/>
        <v>0.23636363636363636</v>
      </c>
      <c r="O102" s="22" t="str">
        <f t="shared" si="28"/>
        <v/>
      </c>
      <c r="P102" s="22" t="str">
        <f t="shared" si="28"/>
        <v/>
      </c>
      <c r="Q102" s="22" t="str">
        <f t="shared" si="28"/>
        <v/>
      </c>
      <c r="R102" s="22" t="str">
        <f t="shared" si="28"/>
        <v/>
      </c>
      <c r="S102" s="22" t="str">
        <f t="shared" si="28"/>
        <v/>
      </c>
      <c r="T102" s="22" t="str">
        <f t="shared" si="28"/>
        <v/>
      </c>
      <c r="U102" s="22" t="str">
        <f t="shared" si="27"/>
        <v/>
      </c>
      <c r="V102" s="22" t="str">
        <f t="shared" si="27"/>
        <v/>
      </c>
      <c r="W102" s="22" t="str">
        <f t="shared" si="27"/>
        <v/>
      </c>
      <c r="X102" s="22" t="str">
        <f t="shared" si="27"/>
        <v/>
      </c>
      <c r="Y102" s="22" t="str">
        <f t="shared" si="27"/>
        <v/>
      </c>
      <c r="Z102" s="22" t="str">
        <f t="shared" si="27"/>
        <v/>
      </c>
      <c r="AA102" s="22" t="str">
        <f t="shared" si="27"/>
        <v/>
      </c>
      <c r="AB102" s="22" t="str">
        <f t="shared" si="27"/>
        <v/>
      </c>
      <c r="AC102" s="22" t="str">
        <f t="shared" si="27"/>
        <v/>
      </c>
      <c r="AD102" s="22" t="str">
        <f t="shared" si="27"/>
        <v/>
      </c>
      <c r="AE102" s="22" t="str">
        <f t="shared" si="27"/>
        <v/>
      </c>
      <c r="AF102" s="22" t="str">
        <f t="shared" si="27"/>
        <v/>
      </c>
      <c r="AG102" s="22" t="str">
        <f t="shared" si="27"/>
        <v/>
      </c>
      <c r="AH102" s="22" t="str">
        <f t="shared" si="27"/>
        <v/>
      </c>
      <c r="AI102" s="22" t="str">
        <f t="shared" si="27"/>
        <v/>
      </c>
      <c r="AJ102" s="22" t="str">
        <f t="shared" si="26"/>
        <v/>
      </c>
      <c r="AK102" s="22" t="str">
        <f t="shared" si="26"/>
        <v/>
      </c>
      <c r="AL102" s="23">
        <f t="shared" si="23"/>
        <v>19.343362193362193</v>
      </c>
    </row>
    <row r="103" spans="1:38" x14ac:dyDescent="0.25">
      <c r="A103" s="19">
        <v>26</v>
      </c>
      <c r="B103" s="24">
        <f t="shared" si="24"/>
        <v>13</v>
      </c>
      <c r="C103" s="22">
        <f t="shared" si="18"/>
        <v>2.6</v>
      </c>
      <c r="D103" s="22">
        <f t="shared" si="21"/>
        <v>1.8199999999999998</v>
      </c>
      <c r="E103" s="22">
        <f t="shared" si="28"/>
        <v>1.3</v>
      </c>
      <c r="F103" s="22">
        <f t="shared" si="28"/>
        <v>0.8666666666666667</v>
      </c>
      <c r="G103" s="22">
        <f t="shared" si="28"/>
        <v>0.65</v>
      </c>
      <c r="H103" s="22">
        <f t="shared" si="28"/>
        <v>0.52</v>
      </c>
      <c r="I103" s="22">
        <f t="shared" si="28"/>
        <v>0.43333333333333335</v>
      </c>
      <c r="J103" s="22">
        <f t="shared" si="28"/>
        <v>0.37142857142857144</v>
      </c>
      <c r="K103" s="22">
        <f t="shared" si="28"/>
        <v>0.32500000000000001</v>
      </c>
      <c r="L103" s="22">
        <f t="shared" si="28"/>
        <v>0.28888888888888892</v>
      </c>
      <c r="M103" s="22">
        <f t="shared" si="28"/>
        <v>0.26</v>
      </c>
      <c r="N103" s="22">
        <f t="shared" si="28"/>
        <v>0.23636363636363636</v>
      </c>
      <c r="O103" s="22">
        <f t="shared" si="28"/>
        <v>0.21666666666666667</v>
      </c>
      <c r="P103" s="22" t="str">
        <f t="shared" si="28"/>
        <v/>
      </c>
      <c r="Q103" s="22" t="str">
        <f t="shared" si="28"/>
        <v/>
      </c>
      <c r="R103" s="22" t="str">
        <f t="shared" si="27"/>
        <v/>
      </c>
      <c r="S103" s="22" t="str">
        <f t="shared" si="27"/>
        <v/>
      </c>
      <c r="T103" s="22" t="str">
        <f t="shared" si="27"/>
        <v/>
      </c>
      <c r="U103" s="22" t="str">
        <f t="shared" si="27"/>
        <v/>
      </c>
      <c r="V103" s="22" t="str">
        <f t="shared" si="27"/>
        <v/>
      </c>
      <c r="W103" s="22" t="str">
        <f t="shared" si="27"/>
        <v/>
      </c>
      <c r="X103" s="22" t="str">
        <f t="shared" si="27"/>
        <v/>
      </c>
      <c r="Y103" s="22" t="str">
        <f t="shared" si="27"/>
        <v/>
      </c>
      <c r="Z103" s="22" t="str">
        <f t="shared" si="27"/>
        <v/>
      </c>
      <c r="AA103" s="22" t="str">
        <f t="shared" si="27"/>
        <v/>
      </c>
      <c r="AB103" s="22" t="str">
        <f t="shared" si="27"/>
        <v/>
      </c>
      <c r="AC103" s="22" t="str">
        <f t="shared" si="27"/>
        <v/>
      </c>
      <c r="AD103" s="22" t="str">
        <f t="shared" si="27"/>
        <v/>
      </c>
      <c r="AE103" s="22" t="str">
        <f t="shared" si="27"/>
        <v/>
      </c>
      <c r="AF103" s="22" t="str">
        <f t="shared" si="27"/>
        <v/>
      </c>
      <c r="AG103" s="22" t="str">
        <f t="shared" si="27"/>
        <v/>
      </c>
      <c r="AH103" s="22" t="str">
        <f t="shared" si="27"/>
        <v/>
      </c>
      <c r="AI103" s="22" t="str">
        <f t="shared" si="27"/>
        <v/>
      </c>
      <c r="AJ103" s="22" t="str">
        <f t="shared" si="26"/>
        <v/>
      </c>
      <c r="AK103" s="22" t="str">
        <f t="shared" si="26"/>
        <v/>
      </c>
      <c r="AL103" s="23">
        <f t="shared" si="23"/>
        <v>19.776695526695526</v>
      </c>
    </row>
    <row r="104" spans="1:38" x14ac:dyDescent="0.25">
      <c r="A104" s="19">
        <v>27</v>
      </c>
      <c r="B104" s="24">
        <f t="shared" si="24"/>
        <v>13.5</v>
      </c>
      <c r="C104" s="22">
        <f t="shared" si="18"/>
        <v>2.8000000000000003</v>
      </c>
      <c r="D104" s="22">
        <f t="shared" si="21"/>
        <v>1.96</v>
      </c>
      <c r="E104" s="22">
        <f t="shared" si="28"/>
        <v>1.4000000000000001</v>
      </c>
      <c r="F104" s="22">
        <f t="shared" si="28"/>
        <v>0.93333333333333346</v>
      </c>
      <c r="G104" s="22">
        <f t="shared" si="28"/>
        <v>0.70000000000000007</v>
      </c>
      <c r="H104" s="22">
        <f t="shared" si="28"/>
        <v>0.56000000000000005</v>
      </c>
      <c r="I104" s="22">
        <f t="shared" si="28"/>
        <v>0.46666666666666673</v>
      </c>
      <c r="J104" s="22">
        <f t="shared" si="28"/>
        <v>0.4</v>
      </c>
      <c r="K104" s="22">
        <f t="shared" si="28"/>
        <v>0.35000000000000003</v>
      </c>
      <c r="L104" s="22">
        <f t="shared" si="28"/>
        <v>0.31111111111111112</v>
      </c>
      <c r="M104" s="22">
        <f t="shared" si="28"/>
        <v>0.28000000000000003</v>
      </c>
      <c r="N104" s="22">
        <f t="shared" si="28"/>
        <v>0.25454545454545457</v>
      </c>
      <c r="O104" s="22">
        <f t="shared" si="28"/>
        <v>0.23333333333333336</v>
      </c>
      <c r="P104" s="22" t="str">
        <f t="shared" si="28"/>
        <v/>
      </c>
      <c r="Q104" s="22" t="str">
        <f t="shared" si="28"/>
        <v/>
      </c>
      <c r="R104" s="22" t="str">
        <f t="shared" si="27"/>
        <v/>
      </c>
      <c r="S104" s="22" t="str">
        <f t="shared" si="27"/>
        <v/>
      </c>
      <c r="T104" s="22" t="str">
        <f t="shared" si="27"/>
        <v/>
      </c>
      <c r="U104" s="22" t="str">
        <f t="shared" si="27"/>
        <v/>
      </c>
      <c r="V104" s="22" t="str">
        <f t="shared" si="27"/>
        <v/>
      </c>
      <c r="W104" s="22" t="str">
        <f t="shared" si="27"/>
        <v/>
      </c>
      <c r="X104" s="22" t="str">
        <f t="shared" si="27"/>
        <v/>
      </c>
      <c r="Y104" s="22" t="str">
        <f t="shared" si="27"/>
        <v/>
      </c>
      <c r="Z104" s="22" t="str">
        <f t="shared" si="27"/>
        <v/>
      </c>
      <c r="AA104" s="22" t="str">
        <f t="shared" si="27"/>
        <v/>
      </c>
      <c r="AB104" s="22" t="str">
        <f t="shared" si="27"/>
        <v/>
      </c>
      <c r="AC104" s="22" t="str">
        <f t="shared" si="27"/>
        <v/>
      </c>
      <c r="AD104" s="22" t="str">
        <f t="shared" si="27"/>
        <v/>
      </c>
      <c r="AE104" s="22" t="str">
        <f t="shared" si="27"/>
        <v/>
      </c>
      <c r="AF104" s="22" t="str">
        <f t="shared" si="27"/>
        <v/>
      </c>
      <c r="AG104" s="22" t="str">
        <f t="shared" si="27"/>
        <v/>
      </c>
      <c r="AH104" s="22" t="str">
        <f t="shared" si="27"/>
        <v/>
      </c>
      <c r="AI104" s="22" t="str">
        <f t="shared" si="27"/>
        <v/>
      </c>
      <c r="AJ104" s="22" t="str">
        <f t="shared" si="26"/>
        <v/>
      </c>
      <c r="AK104" s="22" t="str">
        <f t="shared" si="26"/>
        <v/>
      </c>
      <c r="AL104" s="23">
        <f t="shared" si="23"/>
        <v>21.297979797979796</v>
      </c>
    </row>
    <row r="105" spans="1:38" x14ac:dyDescent="0.25">
      <c r="A105" s="19">
        <v>28</v>
      </c>
      <c r="B105" s="24">
        <f t="shared" si="24"/>
        <v>14</v>
      </c>
      <c r="C105" s="22">
        <f t="shared" si="18"/>
        <v>2.8000000000000003</v>
      </c>
      <c r="D105" s="22">
        <f t="shared" si="21"/>
        <v>1.96</v>
      </c>
      <c r="E105" s="22">
        <f t="shared" si="28"/>
        <v>1.4000000000000001</v>
      </c>
      <c r="F105" s="22">
        <f t="shared" si="28"/>
        <v>0.93333333333333346</v>
      </c>
      <c r="G105" s="22">
        <f t="shared" si="28"/>
        <v>0.70000000000000007</v>
      </c>
      <c r="H105" s="22">
        <f t="shared" si="28"/>
        <v>0.56000000000000005</v>
      </c>
      <c r="I105" s="22">
        <f t="shared" si="28"/>
        <v>0.46666666666666673</v>
      </c>
      <c r="J105" s="22">
        <f t="shared" si="28"/>
        <v>0.4</v>
      </c>
      <c r="K105" s="22">
        <f t="shared" si="28"/>
        <v>0.35000000000000003</v>
      </c>
      <c r="L105" s="22">
        <f t="shared" si="28"/>
        <v>0.31111111111111112</v>
      </c>
      <c r="M105" s="22">
        <f t="shared" si="28"/>
        <v>0.28000000000000003</v>
      </c>
      <c r="N105" s="22">
        <f t="shared" si="28"/>
        <v>0.25454545454545457</v>
      </c>
      <c r="O105" s="22">
        <f t="shared" si="28"/>
        <v>0.23333333333333336</v>
      </c>
      <c r="P105" s="22">
        <f t="shared" si="28"/>
        <v>0.2153846153846154</v>
      </c>
      <c r="Q105" s="22" t="str">
        <f t="shared" si="28"/>
        <v/>
      </c>
      <c r="R105" s="22" t="str">
        <f t="shared" si="27"/>
        <v/>
      </c>
      <c r="S105" s="22" t="str">
        <f t="shared" si="27"/>
        <v/>
      </c>
      <c r="T105" s="22" t="str">
        <f t="shared" si="27"/>
        <v/>
      </c>
      <c r="U105" s="22" t="str">
        <f t="shared" si="27"/>
        <v/>
      </c>
      <c r="V105" s="22" t="str">
        <f t="shared" si="27"/>
        <v/>
      </c>
      <c r="W105" s="22" t="str">
        <f t="shared" si="27"/>
        <v/>
      </c>
      <c r="X105" s="22" t="str">
        <f t="shared" si="27"/>
        <v/>
      </c>
      <c r="Y105" s="22" t="str">
        <f t="shared" si="27"/>
        <v/>
      </c>
      <c r="Z105" s="22" t="str">
        <f t="shared" si="27"/>
        <v/>
      </c>
      <c r="AA105" s="22" t="str">
        <f t="shared" si="27"/>
        <v/>
      </c>
      <c r="AB105" s="22" t="str">
        <f t="shared" si="27"/>
        <v/>
      </c>
      <c r="AC105" s="22" t="str">
        <f t="shared" si="27"/>
        <v/>
      </c>
      <c r="AD105" s="22" t="str">
        <f t="shared" si="27"/>
        <v/>
      </c>
      <c r="AE105" s="22" t="str">
        <f t="shared" si="27"/>
        <v/>
      </c>
      <c r="AF105" s="22" t="str">
        <f t="shared" si="27"/>
        <v/>
      </c>
      <c r="AG105" s="22" t="str">
        <f t="shared" si="27"/>
        <v/>
      </c>
      <c r="AH105" s="22" t="str">
        <f t="shared" si="27"/>
        <v/>
      </c>
      <c r="AI105" s="22" t="str">
        <f t="shared" si="27"/>
        <v/>
      </c>
      <c r="AJ105" s="22" t="str">
        <f t="shared" si="26"/>
        <v/>
      </c>
      <c r="AK105" s="22" t="str">
        <f t="shared" si="26"/>
        <v/>
      </c>
      <c r="AL105" s="23">
        <f t="shared" si="23"/>
        <v>21.728749028749025</v>
      </c>
    </row>
    <row r="106" spans="1:38" x14ac:dyDescent="0.25">
      <c r="A106" s="19">
        <v>29</v>
      </c>
      <c r="B106" s="24">
        <f t="shared" si="24"/>
        <v>14.5</v>
      </c>
      <c r="C106" s="22">
        <f t="shared" si="18"/>
        <v>3</v>
      </c>
      <c r="D106" s="22">
        <f t="shared" si="21"/>
        <v>2.0999999999999996</v>
      </c>
      <c r="E106" s="22">
        <f t="shared" si="28"/>
        <v>1.5</v>
      </c>
      <c r="F106" s="22">
        <f t="shared" si="28"/>
        <v>1</v>
      </c>
      <c r="G106" s="22">
        <f t="shared" si="28"/>
        <v>0.75</v>
      </c>
      <c r="H106" s="22">
        <f t="shared" si="28"/>
        <v>0.6</v>
      </c>
      <c r="I106" s="22">
        <f t="shared" si="28"/>
        <v>0.5</v>
      </c>
      <c r="J106" s="22">
        <f t="shared" si="28"/>
        <v>0.42857142857142855</v>
      </c>
      <c r="K106" s="22">
        <f t="shared" si="28"/>
        <v>0.375</v>
      </c>
      <c r="L106" s="22">
        <f t="shared" si="28"/>
        <v>0.33333333333333331</v>
      </c>
      <c r="M106" s="22">
        <f t="shared" si="28"/>
        <v>0.3</v>
      </c>
      <c r="N106" s="22">
        <f t="shared" si="28"/>
        <v>0.27272727272727271</v>
      </c>
      <c r="O106" s="22">
        <f t="shared" si="28"/>
        <v>0.25</v>
      </c>
      <c r="P106" s="22">
        <f t="shared" si="28"/>
        <v>0.23076923076923078</v>
      </c>
      <c r="Q106" s="22" t="str">
        <f t="shared" si="28"/>
        <v/>
      </c>
      <c r="R106" s="22" t="str">
        <f t="shared" si="27"/>
        <v/>
      </c>
      <c r="S106" s="22" t="str">
        <f t="shared" si="27"/>
        <v/>
      </c>
      <c r="T106" s="22" t="str">
        <f t="shared" si="27"/>
        <v/>
      </c>
      <c r="U106" s="22" t="str">
        <f t="shared" si="27"/>
        <v/>
      </c>
      <c r="V106" s="22" t="str">
        <f t="shared" si="27"/>
        <v/>
      </c>
      <c r="W106" s="22" t="str">
        <f t="shared" si="27"/>
        <v/>
      </c>
      <c r="X106" s="22" t="str">
        <f t="shared" si="27"/>
        <v/>
      </c>
      <c r="Y106" s="22" t="str">
        <f t="shared" si="27"/>
        <v/>
      </c>
      <c r="Z106" s="22" t="str">
        <f t="shared" si="27"/>
        <v/>
      </c>
      <c r="AA106" s="22" t="str">
        <f t="shared" si="27"/>
        <v/>
      </c>
      <c r="AB106" s="22" t="str">
        <f t="shared" si="27"/>
        <v/>
      </c>
      <c r="AC106" s="22" t="str">
        <f t="shared" si="27"/>
        <v/>
      </c>
      <c r="AD106" s="22" t="str">
        <f t="shared" si="27"/>
        <v/>
      </c>
      <c r="AE106" s="22" t="str">
        <f t="shared" si="27"/>
        <v/>
      </c>
      <c r="AF106" s="22" t="str">
        <f t="shared" si="27"/>
        <v/>
      </c>
      <c r="AG106" s="22" t="str">
        <f t="shared" si="27"/>
        <v/>
      </c>
      <c r="AH106" s="22" t="str">
        <f t="shared" si="27"/>
        <v/>
      </c>
      <c r="AI106" s="22" t="str">
        <f t="shared" si="27"/>
        <v/>
      </c>
      <c r="AJ106" s="22" t="str">
        <f t="shared" si="26"/>
        <v/>
      </c>
      <c r="AK106" s="22" t="str">
        <f t="shared" si="26"/>
        <v/>
      </c>
      <c r="AL106" s="23">
        <f t="shared" si="23"/>
        <v>23.280802530802532</v>
      </c>
    </row>
    <row r="107" spans="1:38" x14ac:dyDescent="0.25">
      <c r="A107" s="19">
        <v>30</v>
      </c>
      <c r="B107" s="24">
        <f t="shared" si="24"/>
        <v>15</v>
      </c>
      <c r="C107" s="22">
        <f t="shared" si="18"/>
        <v>3</v>
      </c>
      <c r="D107" s="22">
        <f t="shared" si="21"/>
        <v>2.0999999999999996</v>
      </c>
      <c r="E107" s="22">
        <f t="shared" si="28"/>
        <v>1.5</v>
      </c>
      <c r="F107" s="22">
        <f t="shared" si="28"/>
        <v>1</v>
      </c>
      <c r="G107" s="22">
        <f t="shared" si="28"/>
        <v>0.75</v>
      </c>
      <c r="H107" s="22">
        <f t="shared" si="28"/>
        <v>0.6</v>
      </c>
      <c r="I107" s="22">
        <f t="shared" si="28"/>
        <v>0.5</v>
      </c>
      <c r="J107" s="22">
        <f t="shared" si="28"/>
        <v>0.42857142857142855</v>
      </c>
      <c r="K107" s="22">
        <f t="shared" si="28"/>
        <v>0.375</v>
      </c>
      <c r="L107" s="22">
        <f t="shared" si="28"/>
        <v>0.33333333333333331</v>
      </c>
      <c r="M107" s="22">
        <f t="shared" si="28"/>
        <v>0.3</v>
      </c>
      <c r="N107" s="22">
        <f t="shared" si="28"/>
        <v>0.27272727272727271</v>
      </c>
      <c r="O107" s="22">
        <f t="shared" si="28"/>
        <v>0.25</v>
      </c>
      <c r="P107" s="22">
        <f t="shared" si="28"/>
        <v>0.23076923076923078</v>
      </c>
      <c r="Q107" s="22">
        <f t="shared" si="28"/>
        <v>0.21428571428571427</v>
      </c>
      <c r="R107" s="22" t="str">
        <f t="shared" si="27"/>
        <v/>
      </c>
      <c r="S107" s="22" t="str">
        <f t="shared" si="27"/>
        <v/>
      </c>
      <c r="T107" s="22" t="str">
        <f t="shared" si="27"/>
        <v/>
      </c>
      <c r="U107" s="22" t="str">
        <f t="shared" si="27"/>
        <v/>
      </c>
      <c r="V107" s="22" t="str">
        <f t="shared" si="27"/>
        <v/>
      </c>
      <c r="W107" s="22" t="str">
        <f t="shared" si="27"/>
        <v/>
      </c>
      <c r="X107" s="22" t="str">
        <f t="shared" si="27"/>
        <v/>
      </c>
      <c r="Y107" s="22" t="str">
        <f t="shared" si="27"/>
        <v/>
      </c>
      <c r="Z107" s="22" t="str">
        <f t="shared" si="27"/>
        <v/>
      </c>
      <c r="AA107" s="22" t="str">
        <f t="shared" si="27"/>
        <v/>
      </c>
      <c r="AB107" s="22" t="str">
        <f t="shared" si="27"/>
        <v/>
      </c>
      <c r="AC107" s="22" t="str">
        <f t="shared" si="27"/>
        <v/>
      </c>
      <c r="AD107" s="22" t="str">
        <f t="shared" si="27"/>
        <v/>
      </c>
      <c r="AE107" s="22" t="str">
        <f t="shared" si="27"/>
        <v/>
      </c>
      <c r="AF107" s="22" t="str">
        <f t="shared" si="27"/>
        <v/>
      </c>
      <c r="AG107" s="22" t="str">
        <f t="shared" si="27"/>
        <v/>
      </c>
      <c r="AH107" s="22" t="str">
        <f t="shared" si="27"/>
        <v/>
      </c>
      <c r="AI107" s="22" t="str">
        <f t="shared" si="27"/>
        <v/>
      </c>
      <c r="AJ107" s="22" t="str">
        <f t="shared" si="26"/>
        <v/>
      </c>
      <c r="AK107" s="22" t="str">
        <f t="shared" si="26"/>
        <v/>
      </c>
      <c r="AL107" s="23">
        <f t="shared" si="23"/>
        <v>23.709373959373959</v>
      </c>
    </row>
    <row r="108" spans="1:38" x14ac:dyDescent="0.25">
      <c r="A108" s="19">
        <v>31</v>
      </c>
      <c r="B108" s="24">
        <f t="shared" si="24"/>
        <v>15.5</v>
      </c>
      <c r="C108" s="22">
        <f t="shared" ref="C108:C147" si="29">Weighting*(1-EXP(CEILING(B108,1)/16*-1))</f>
        <v>3.1606027941427883</v>
      </c>
      <c r="D108" s="22">
        <f t="shared" si="21"/>
        <v>2.2124219558999516</v>
      </c>
      <c r="E108" s="22">
        <f t="shared" si="28"/>
        <v>1.5803013970713942</v>
      </c>
      <c r="F108" s="22">
        <f t="shared" si="28"/>
        <v>1.0535342647142627</v>
      </c>
      <c r="G108" s="22">
        <f t="shared" si="28"/>
        <v>0.79015069853569708</v>
      </c>
      <c r="H108" s="22">
        <f t="shared" si="28"/>
        <v>0.63212055882855767</v>
      </c>
      <c r="I108" s="22">
        <f t="shared" si="28"/>
        <v>0.52676713235713135</v>
      </c>
      <c r="J108" s="22">
        <f t="shared" si="28"/>
        <v>0.45151468487754121</v>
      </c>
      <c r="K108" s="22">
        <f t="shared" si="28"/>
        <v>0.39507534926784854</v>
      </c>
      <c r="L108" s="22">
        <f t="shared" si="28"/>
        <v>0.3511780882380876</v>
      </c>
      <c r="M108" s="22">
        <f t="shared" si="28"/>
        <v>0.31606027941427883</v>
      </c>
      <c r="N108" s="22">
        <f t="shared" si="28"/>
        <v>0.28732752674025347</v>
      </c>
      <c r="O108" s="22">
        <f t="shared" si="28"/>
        <v>0.26338356617856568</v>
      </c>
      <c r="P108" s="22">
        <f t="shared" si="28"/>
        <v>0.24312329185713757</v>
      </c>
      <c r="Q108" s="22">
        <f t="shared" si="28"/>
        <v>0.2257573424387706</v>
      </c>
      <c r="R108" s="22" t="str">
        <f t="shared" si="27"/>
        <v/>
      </c>
      <c r="S108" s="22" t="str">
        <f t="shared" si="27"/>
        <v/>
      </c>
      <c r="T108" s="22" t="str">
        <f t="shared" si="27"/>
        <v/>
      </c>
      <c r="U108" s="22" t="str">
        <f t="shared" si="27"/>
        <v/>
      </c>
      <c r="V108" s="22" t="str">
        <f t="shared" si="27"/>
        <v/>
      </c>
      <c r="W108" s="22" t="str">
        <f t="shared" si="27"/>
        <v/>
      </c>
      <c r="X108" s="22" t="str">
        <f t="shared" si="27"/>
        <v/>
      </c>
      <c r="Y108" s="22" t="str">
        <f t="shared" si="27"/>
        <v/>
      </c>
      <c r="Z108" s="22" t="str">
        <f t="shared" si="27"/>
        <v/>
      </c>
      <c r="AA108" s="22" t="str">
        <f t="shared" si="27"/>
        <v/>
      </c>
      <c r="AB108" s="22" t="str">
        <f t="shared" si="27"/>
        <v/>
      </c>
      <c r="AC108" s="22" t="str">
        <f t="shared" si="27"/>
        <v/>
      </c>
      <c r="AD108" s="22" t="str">
        <f t="shared" si="27"/>
        <v/>
      </c>
      <c r="AE108" s="22" t="str">
        <f t="shared" si="27"/>
        <v/>
      </c>
      <c r="AF108" s="22" t="str">
        <f t="shared" si="27"/>
        <v/>
      </c>
      <c r="AG108" s="22" t="str">
        <f t="shared" si="27"/>
        <v/>
      </c>
      <c r="AH108" s="22" t="str">
        <f t="shared" si="27"/>
        <v/>
      </c>
      <c r="AI108" s="22" t="str">
        <f t="shared" si="27"/>
        <v/>
      </c>
      <c r="AJ108" s="22" t="str">
        <f t="shared" si="26"/>
        <v/>
      </c>
      <c r="AK108" s="22" t="str">
        <f t="shared" si="26"/>
        <v/>
      </c>
      <c r="AL108" s="23">
        <f t="shared" si="23"/>
        <v>24.978637861124533</v>
      </c>
    </row>
    <row r="109" spans="1:38" x14ac:dyDescent="0.25">
      <c r="A109" s="19">
        <v>32</v>
      </c>
      <c r="B109" s="24">
        <f t="shared" si="24"/>
        <v>16</v>
      </c>
      <c r="C109" s="22">
        <f t="shared" si="29"/>
        <v>3.1606027941427883</v>
      </c>
      <c r="D109" s="22">
        <f t="shared" si="21"/>
        <v>2.2124219558999516</v>
      </c>
      <c r="E109" s="22">
        <f t="shared" si="28"/>
        <v>1.5803013970713942</v>
      </c>
      <c r="F109" s="22">
        <f t="shared" si="28"/>
        <v>1.0535342647142627</v>
      </c>
      <c r="G109" s="22">
        <f t="shared" si="28"/>
        <v>0.79015069853569708</v>
      </c>
      <c r="H109" s="22">
        <f t="shared" si="28"/>
        <v>0.63212055882855767</v>
      </c>
      <c r="I109" s="22">
        <f t="shared" si="28"/>
        <v>0.52676713235713135</v>
      </c>
      <c r="J109" s="22">
        <f t="shared" si="28"/>
        <v>0.45151468487754121</v>
      </c>
      <c r="K109" s="22">
        <f t="shared" si="28"/>
        <v>0.39507534926784854</v>
      </c>
      <c r="L109" s="22">
        <f t="shared" si="28"/>
        <v>0.3511780882380876</v>
      </c>
      <c r="M109" s="22">
        <f t="shared" si="28"/>
        <v>0.31606027941427883</v>
      </c>
      <c r="N109" s="22">
        <f t="shared" si="28"/>
        <v>0.28732752674025347</v>
      </c>
      <c r="O109" s="22">
        <f t="shared" si="28"/>
        <v>0.26338356617856568</v>
      </c>
      <c r="P109" s="22">
        <f t="shared" si="28"/>
        <v>0.24312329185713757</v>
      </c>
      <c r="Q109" s="22">
        <f t="shared" si="28"/>
        <v>0.2257573424387706</v>
      </c>
      <c r="R109" s="22">
        <f t="shared" si="27"/>
        <v>0.21070685294285255</v>
      </c>
      <c r="S109" s="22" t="str">
        <f t="shared" si="27"/>
        <v/>
      </c>
      <c r="T109" s="22" t="str">
        <f t="shared" si="27"/>
        <v/>
      </c>
      <c r="U109" s="22" t="str">
        <f t="shared" si="27"/>
        <v/>
      </c>
      <c r="V109" s="22" t="str">
        <f t="shared" si="27"/>
        <v/>
      </c>
      <c r="W109" s="22" t="str">
        <f t="shared" si="27"/>
        <v/>
      </c>
      <c r="X109" s="22" t="str">
        <f t="shared" si="27"/>
        <v/>
      </c>
      <c r="Y109" s="22" t="str">
        <f t="shared" si="27"/>
        <v/>
      </c>
      <c r="Z109" s="22" t="str">
        <f t="shared" si="27"/>
        <v/>
      </c>
      <c r="AA109" s="22" t="str">
        <f t="shared" si="27"/>
        <v/>
      </c>
      <c r="AB109" s="22" t="str">
        <f t="shared" si="27"/>
        <v/>
      </c>
      <c r="AC109" s="22" t="str">
        <f t="shared" si="27"/>
        <v/>
      </c>
      <c r="AD109" s="22" t="str">
        <f t="shared" si="27"/>
        <v/>
      </c>
      <c r="AE109" s="22" t="str">
        <f t="shared" si="27"/>
        <v/>
      </c>
      <c r="AF109" s="22" t="str">
        <f t="shared" si="27"/>
        <v/>
      </c>
      <c r="AG109" s="22" t="str">
        <f t="shared" si="27"/>
        <v/>
      </c>
      <c r="AH109" s="22" t="str">
        <f t="shared" si="27"/>
        <v/>
      </c>
      <c r="AI109" s="22" t="str">
        <f t="shared" si="27"/>
        <v/>
      </c>
      <c r="AJ109" s="22" t="str">
        <f t="shared" si="26"/>
        <v/>
      </c>
      <c r="AK109" s="22" t="str">
        <f t="shared" si="26"/>
        <v/>
      </c>
      <c r="AL109" s="23">
        <f t="shared" si="23"/>
        <v>25.400051567010237</v>
      </c>
    </row>
    <row r="110" spans="1:38" x14ac:dyDescent="0.25">
      <c r="A110" s="19">
        <v>33</v>
      </c>
      <c r="B110" s="24">
        <f t="shared" si="24"/>
        <v>16.5</v>
      </c>
      <c r="C110" s="22">
        <f t="shared" si="29"/>
        <v>3.2720462371151271</v>
      </c>
      <c r="D110" s="22">
        <f t="shared" si="21"/>
        <v>2.290432365980589</v>
      </c>
      <c r="E110" s="22">
        <f t="shared" si="28"/>
        <v>1.6360231185575635</v>
      </c>
      <c r="F110" s="22">
        <f t="shared" si="28"/>
        <v>1.0906820790383758</v>
      </c>
      <c r="G110" s="22">
        <f t="shared" si="28"/>
        <v>0.81801155927878177</v>
      </c>
      <c r="H110" s="22">
        <f t="shared" si="28"/>
        <v>0.65440924742302542</v>
      </c>
      <c r="I110" s="22">
        <f t="shared" si="28"/>
        <v>0.54534103951918789</v>
      </c>
      <c r="J110" s="22">
        <f t="shared" si="28"/>
        <v>0.46743517673073243</v>
      </c>
      <c r="K110" s="22">
        <f t="shared" si="28"/>
        <v>0.40900577963939089</v>
      </c>
      <c r="L110" s="22">
        <f t="shared" si="28"/>
        <v>0.36356069301279192</v>
      </c>
      <c r="M110" s="22">
        <f t="shared" si="28"/>
        <v>0.32720462371151271</v>
      </c>
      <c r="N110" s="22">
        <f t="shared" si="28"/>
        <v>0.29745874882864792</v>
      </c>
      <c r="O110" s="22">
        <f t="shared" si="28"/>
        <v>0.27267051975959394</v>
      </c>
      <c r="P110" s="22">
        <f t="shared" si="28"/>
        <v>0.2516958643934713</v>
      </c>
      <c r="Q110" s="22">
        <f t="shared" si="28"/>
        <v>0.23371758836536621</v>
      </c>
      <c r="R110" s="22">
        <f t="shared" si="27"/>
        <v>0.21813641580767515</v>
      </c>
      <c r="S110" s="22" t="str">
        <f t="shared" si="27"/>
        <v/>
      </c>
      <c r="T110" s="22" t="str">
        <f t="shared" si="27"/>
        <v/>
      </c>
      <c r="U110" s="22" t="str">
        <f t="shared" si="27"/>
        <v/>
      </c>
      <c r="V110" s="22" t="str">
        <f t="shared" si="27"/>
        <v/>
      </c>
      <c r="W110" s="22" t="str">
        <f t="shared" si="27"/>
        <v/>
      </c>
      <c r="X110" s="22" t="str">
        <f t="shared" si="27"/>
        <v/>
      </c>
      <c r="Y110" s="22" t="str">
        <f t="shared" si="27"/>
        <v/>
      </c>
      <c r="Z110" s="22" t="str">
        <f t="shared" si="27"/>
        <v/>
      </c>
      <c r="AA110" s="22" t="str">
        <f t="shared" si="27"/>
        <v/>
      </c>
      <c r="AB110" s="22" t="str">
        <f t="shared" si="27"/>
        <v/>
      </c>
      <c r="AC110" s="22" t="str">
        <f t="shared" si="27"/>
        <v/>
      </c>
      <c r="AD110" s="22" t="str">
        <f t="shared" si="27"/>
        <v/>
      </c>
      <c r="AE110" s="22" t="str">
        <f t="shared" si="27"/>
        <v/>
      </c>
      <c r="AF110" s="22" t="str">
        <f t="shared" si="27"/>
        <v/>
      </c>
      <c r="AG110" s="22" t="str">
        <f t="shared" si="27"/>
        <v/>
      </c>
      <c r="AH110" s="22" t="str">
        <f t="shared" si="27"/>
        <v/>
      </c>
      <c r="AI110" s="22" t="str">
        <f t="shared" si="27"/>
        <v/>
      </c>
      <c r="AJ110" s="22" t="str">
        <f t="shared" si="26"/>
        <v/>
      </c>
      <c r="AK110" s="22" t="str">
        <f t="shared" si="26"/>
        <v/>
      </c>
      <c r="AL110" s="23">
        <f t="shared" si="23"/>
        <v>26.295662114323665</v>
      </c>
    </row>
    <row r="111" spans="1:38" x14ac:dyDescent="0.25">
      <c r="A111" s="19">
        <v>34</v>
      </c>
      <c r="B111" s="24">
        <f t="shared" si="24"/>
        <v>17</v>
      </c>
      <c r="C111" s="22">
        <f t="shared" si="29"/>
        <v>3.2720462371151271</v>
      </c>
      <c r="D111" s="22">
        <f t="shared" si="21"/>
        <v>2.290432365980589</v>
      </c>
      <c r="E111" s="22">
        <f t="shared" si="28"/>
        <v>1.6360231185575635</v>
      </c>
      <c r="F111" s="22">
        <f t="shared" si="28"/>
        <v>1.0906820790383758</v>
      </c>
      <c r="G111" s="22">
        <f t="shared" si="28"/>
        <v>0.81801155927878177</v>
      </c>
      <c r="H111" s="22">
        <f t="shared" si="28"/>
        <v>0.65440924742302542</v>
      </c>
      <c r="I111" s="22">
        <f t="shared" si="28"/>
        <v>0.54534103951918789</v>
      </c>
      <c r="J111" s="22">
        <f t="shared" si="28"/>
        <v>0.46743517673073243</v>
      </c>
      <c r="K111" s="22">
        <f t="shared" si="28"/>
        <v>0.40900577963939089</v>
      </c>
      <c r="L111" s="22">
        <f t="shared" si="28"/>
        <v>0.36356069301279192</v>
      </c>
      <c r="M111" s="22">
        <f t="shared" si="28"/>
        <v>0.32720462371151271</v>
      </c>
      <c r="N111" s="22">
        <f t="shared" si="28"/>
        <v>0.29745874882864792</v>
      </c>
      <c r="O111" s="22">
        <f t="shared" si="28"/>
        <v>0.27267051975959394</v>
      </c>
      <c r="P111" s="22">
        <f t="shared" si="28"/>
        <v>0.2516958643934713</v>
      </c>
      <c r="Q111" s="22">
        <f t="shared" si="28"/>
        <v>0.23371758836536621</v>
      </c>
      <c r="R111" s="22">
        <f t="shared" si="27"/>
        <v>0.21813641580767515</v>
      </c>
      <c r="S111" s="22">
        <f t="shared" si="27"/>
        <v>0.20450288981969544</v>
      </c>
      <c r="T111" s="22" t="str">
        <f t="shared" si="27"/>
        <v/>
      </c>
      <c r="U111" s="22" t="str">
        <f t="shared" si="27"/>
        <v/>
      </c>
      <c r="V111" s="22" t="str">
        <f t="shared" si="27"/>
        <v/>
      </c>
      <c r="W111" s="22" t="str">
        <f t="shared" si="27"/>
        <v/>
      </c>
      <c r="X111" s="22" t="str">
        <f t="shared" si="27"/>
        <v/>
      </c>
      <c r="Y111" s="22" t="str">
        <f t="shared" si="27"/>
        <v/>
      </c>
      <c r="Z111" s="22" t="str">
        <f t="shared" si="27"/>
        <v/>
      </c>
      <c r="AA111" s="22" t="str">
        <f t="shared" si="27"/>
        <v/>
      </c>
      <c r="AB111" s="22" t="str">
        <f t="shared" si="27"/>
        <v/>
      </c>
      <c r="AC111" s="22" t="str">
        <f t="shared" si="27"/>
        <v/>
      </c>
      <c r="AD111" s="22" t="str">
        <f t="shared" si="27"/>
        <v/>
      </c>
      <c r="AE111" s="22" t="str">
        <f t="shared" si="27"/>
        <v/>
      </c>
      <c r="AF111" s="22" t="str">
        <f t="shared" si="27"/>
        <v/>
      </c>
      <c r="AG111" s="22" t="str">
        <f t="shared" si="27"/>
        <v/>
      </c>
      <c r="AH111" s="22" t="str">
        <f t="shared" si="27"/>
        <v/>
      </c>
      <c r="AI111" s="22" t="str">
        <f t="shared" si="27"/>
        <v/>
      </c>
      <c r="AJ111" s="22" t="str">
        <f t="shared" si="26"/>
        <v/>
      </c>
      <c r="AK111" s="22" t="str">
        <f t="shared" si="26"/>
        <v/>
      </c>
      <c r="AL111" s="23">
        <f t="shared" si="23"/>
        <v>26.704667893963055</v>
      </c>
    </row>
    <row r="112" spans="1:38" x14ac:dyDescent="0.25">
      <c r="A112" s="19">
        <v>35</v>
      </c>
      <c r="B112" s="24">
        <f t="shared" si="24"/>
        <v>17.5</v>
      </c>
      <c r="C112" s="22">
        <f t="shared" si="29"/>
        <v>3.3767376632082513</v>
      </c>
      <c r="D112" s="22">
        <f t="shared" si="21"/>
        <v>2.3637163642457759</v>
      </c>
      <c r="E112" s="22">
        <f t="shared" si="28"/>
        <v>1.6883688316041257</v>
      </c>
      <c r="F112" s="22">
        <f t="shared" si="28"/>
        <v>1.1255792210694171</v>
      </c>
      <c r="G112" s="22">
        <f t="shared" si="28"/>
        <v>0.84418441580206283</v>
      </c>
      <c r="H112" s="22">
        <f t="shared" si="28"/>
        <v>0.67534753264165026</v>
      </c>
      <c r="I112" s="22">
        <f t="shared" si="28"/>
        <v>0.56278961053470855</v>
      </c>
      <c r="J112" s="22">
        <f t="shared" si="28"/>
        <v>0.48239109474403591</v>
      </c>
      <c r="K112" s="22">
        <f t="shared" si="28"/>
        <v>0.42209220790103141</v>
      </c>
      <c r="L112" s="22">
        <f t="shared" si="28"/>
        <v>0.3751930736898057</v>
      </c>
      <c r="M112" s="22">
        <f t="shared" si="28"/>
        <v>0.33767376632082513</v>
      </c>
      <c r="N112" s="22">
        <f t="shared" si="28"/>
        <v>0.30697615120075011</v>
      </c>
      <c r="O112" s="22">
        <f t="shared" si="28"/>
        <v>0.28139480526735428</v>
      </c>
      <c r="P112" s="22">
        <f t="shared" si="28"/>
        <v>0.25974905101601931</v>
      </c>
      <c r="Q112" s="22">
        <f t="shared" si="28"/>
        <v>0.24119554737201795</v>
      </c>
      <c r="R112" s="22">
        <f t="shared" si="27"/>
        <v>0.22511584421388342</v>
      </c>
      <c r="S112" s="22">
        <f t="shared" si="27"/>
        <v>0.21104610395051571</v>
      </c>
      <c r="T112" s="22" t="str">
        <f t="shared" si="27"/>
        <v/>
      </c>
      <c r="U112" s="22" t="str">
        <f t="shared" si="27"/>
        <v/>
      </c>
      <c r="V112" s="22" t="str">
        <f t="shared" si="27"/>
        <v/>
      </c>
      <c r="W112" s="22" t="str">
        <f t="shared" si="27"/>
        <v/>
      </c>
      <c r="X112" s="22" t="str">
        <f t="shared" si="27"/>
        <v/>
      </c>
      <c r="Y112" s="22" t="str">
        <f t="shared" si="27"/>
        <v/>
      </c>
      <c r="Z112" s="22" t="str">
        <f t="shared" si="27"/>
        <v/>
      </c>
      <c r="AA112" s="22" t="str">
        <f t="shared" si="27"/>
        <v/>
      </c>
      <c r="AB112" s="22" t="str">
        <f t="shared" si="27"/>
        <v/>
      </c>
      <c r="AC112" s="22" t="str">
        <f t="shared" si="27"/>
        <v/>
      </c>
      <c r="AD112" s="22" t="str">
        <f t="shared" si="27"/>
        <v/>
      </c>
      <c r="AE112" s="22" t="str">
        <f t="shared" si="27"/>
        <v/>
      </c>
      <c r="AF112" s="22" t="str">
        <f t="shared" si="27"/>
        <v/>
      </c>
      <c r="AG112" s="22" t="str">
        <f t="shared" si="27"/>
        <v/>
      </c>
      <c r="AH112" s="22" t="str">
        <f t="shared" si="27"/>
        <v/>
      </c>
      <c r="AI112" s="22" t="str">
        <f t="shared" si="27"/>
        <v/>
      </c>
      <c r="AJ112" s="22" t="str">
        <f t="shared" si="26"/>
        <v/>
      </c>
      <c r="AK112" s="22" t="str">
        <f t="shared" si="26"/>
        <v/>
      </c>
      <c r="AL112" s="23">
        <f t="shared" si="23"/>
        <v>27.559102569564459</v>
      </c>
    </row>
    <row r="113" spans="1:38" x14ac:dyDescent="0.25">
      <c r="A113" s="19">
        <v>36</v>
      </c>
      <c r="B113" s="24">
        <f t="shared" si="24"/>
        <v>18</v>
      </c>
      <c r="C113" s="22">
        <f t="shared" si="29"/>
        <v>3.3767376632082513</v>
      </c>
      <c r="D113" s="22">
        <f t="shared" si="21"/>
        <v>2.3637163642457759</v>
      </c>
      <c r="E113" s="22">
        <f t="shared" si="28"/>
        <v>1.6883688316041257</v>
      </c>
      <c r="F113" s="22">
        <f t="shared" si="28"/>
        <v>1.1255792210694171</v>
      </c>
      <c r="G113" s="22">
        <f t="shared" si="28"/>
        <v>0.84418441580206283</v>
      </c>
      <c r="H113" s="22">
        <f t="shared" si="28"/>
        <v>0.67534753264165026</v>
      </c>
      <c r="I113" s="22">
        <f t="shared" si="28"/>
        <v>0.56278961053470855</v>
      </c>
      <c r="J113" s="22">
        <f t="shared" si="28"/>
        <v>0.48239109474403591</v>
      </c>
      <c r="K113" s="22">
        <f t="shared" si="28"/>
        <v>0.42209220790103141</v>
      </c>
      <c r="L113" s="22">
        <f t="shared" si="28"/>
        <v>0.3751930736898057</v>
      </c>
      <c r="M113" s="22">
        <f t="shared" si="28"/>
        <v>0.33767376632082513</v>
      </c>
      <c r="N113" s="22">
        <f t="shared" si="28"/>
        <v>0.30697615120075011</v>
      </c>
      <c r="O113" s="22">
        <f t="shared" si="28"/>
        <v>0.28139480526735428</v>
      </c>
      <c r="P113" s="22">
        <f t="shared" si="28"/>
        <v>0.25974905101601931</v>
      </c>
      <c r="Q113" s="22">
        <f t="shared" si="28"/>
        <v>0.24119554737201795</v>
      </c>
      <c r="R113" s="22">
        <f t="shared" si="27"/>
        <v>0.22511584421388342</v>
      </c>
      <c r="S113" s="22">
        <f t="shared" si="27"/>
        <v>0.21104610395051571</v>
      </c>
      <c r="T113" s="22">
        <f t="shared" si="27"/>
        <v>0.19863162724754418</v>
      </c>
      <c r="U113" s="22" t="str">
        <f t="shared" si="27"/>
        <v/>
      </c>
      <c r="V113" s="22" t="str">
        <f t="shared" si="27"/>
        <v/>
      </c>
      <c r="W113" s="22" t="str">
        <f t="shared" si="27"/>
        <v/>
      </c>
      <c r="X113" s="22" t="str">
        <f t="shared" si="27"/>
        <v/>
      </c>
      <c r="Y113" s="22" t="str">
        <f t="shared" si="27"/>
        <v/>
      </c>
      <c r="Z113" s="22" t="str">
        <f t="shared" si="27"/>
        <v/>
      </c>
      <c r="AA113" s="22" t="str">
        <f t="shared" si="27"/>
        <v/>
      </c>
      <c r="AB113" s="22" t="str">
        <f t="shared" si="27"/>
        <v/>
      </c>
      <c r="AC113" s="22" t="str">
        <f t="shared" si="27"/>
        <v/>
      </c>
      <c r="AD113" s="22" t="str">
        <f t="shared" si="27"/>
        <v/>
      </c>
      <c r="AE113" s="22" t="str">
        <f t="shared" si="27"/>
        <v/>
      </c>
      <c r="AF113" s="22" t="str">
        <f t="shared" si="27"/>
        <v/>
      </c>
      <c r="AG113" s="22" t="str">
        <f t="shared" si="27"/>
        <v/>
      </c>
      <c r="AH113" s="22" t="str">
        <f t="shared" si="27"/>
        <v/>
      </c>
      <c r="AI113" s="22" t="str">
        <f t="shared" si="27"/>
        <v/>
      </c>
      <c r="AJ113" s="22" t="str">
        <f t="shared" ref="AJ113:AK128" si="30">IF(AJ$80&gt;$B113,"",$C113/(AJ$80-1))</f>
        <v/>
      </c>
      <c r="AK113" s="22" t="str">
        <f t="shared" si="30"/>
        <v/>
      </c>
      <c r="AL113" s="23">
        <f t="shared" si="23"/>
        <v>27.956365824059546</v>
      </c>
    </row>
    <row r="114" spans="1:38" x14ac:dyDescent="0.25">
      <c r="A114" s="19">
        <v>37</v>
      </c>
      <c r="B114" s="24">
        <f t="shared" si="24"/>
        <v>18.5</v>
      </c>
      <c r="C114" s="22">
        <f t="shared" si="29"/>
        <v>3.4750861564447035</v>
      </c>
      <c r="D114" s="22">
        <f t="shared" si="21"/>
        <v>2.4325603095112922</v>
      </c>
      <c r="E114" s="22">
        <f t="shared" si="28"/>
        <v>1.7375430782223518</v>
      </c>
      <c r="F114" s="22">
        <f t="shared" si="28"/>
        <v>1.1583620521482345</v>
      </c>
      <c r="G114" s="22">
        <f t="shared" si="28"/>
        <v>0.86877153911117588</v>
      </c>
      <c r="H114" s="22">
        <f t="shared" si="28"/>
        <v>0.69501723128894066</v>
      </c>
      <c r="I114" s="22">
        <f t="shared" si="28"/>
        <v>0.57918102607411726</v>
      </c>
      <c r="J114" s="22">
        <f t="shared" si="28"/>
        <v>0.49644087949210053</v>
      </c>
      <c r="K114" s="22">
        <f t="shared" si="28"/>
        <v>0.43438576955558794</v>
      </c>
      <c r="L114" s="22">
        <f t="shared" si="28"/>
        <v>0.38612068404941152</v>
      </c>
      <c r="M114" s="22">
        <f t="shared" si="28"/>
        <v>0.34750861564447033</v>
      </c>
      <c r="N114" s="22">
        <f t="shared" si="28"/>
        <v>0.31591692331315485</v>
      </c>
      <c r="O114" s="22">
        <f t="shared" si="28"/>
        <v>0.28959051303705863</v>
      </c>
      <c r="P114" s="22">
        <f t="shared" si="28"/>
        <v>0.26731431972651565</v>
      </c>
      <c r="Q114" s="22">
        <f t="shared" si="28"/>
        <v>0.24822043974605026</v>
      </c>
      <c r="R114" s="22">
        <f t="shared" si="27"/>
        <v>0.2316724104296469</v>
      </c>
      <c r="S114" s="22">
        <f t="shared" si="27"/>
        <v>0.21719288477779397</v>
      </c>
      <c r="T114" s="22">
        <f t="shared" si="27"/>
        <v>0.20441683273204139</v>
      </c>
      <c r="U114" s="22" t="str">
        <f t="shared" si="27"/>
        <v/>
      </c>
      <c r="V114" s="22" t="str">
        <f t="shared" si="27"/>
        <v/>
      </c>
      <c r="W114" s="22" t="str">
        <f t="shared" si="27"/>
        <v/>
      </c>
      <c r="X114" s="22" t="str">
        <f t="shared" si="27"/>
        <v/>
      </c>
      <c r="Y114" s="22" t="str">
        <f t="shared" si="27"/>
        <v/>
      </c>
      <c r="Z114" s="22" t="str">
        <f t="shared" si="27"/>
        <v/>
      </c>
      <c r="AA114" s="22" t="str">
        <f t="shared" si="27"/>
        <v/>
      </c>
      <c r="AB114" s="22" t="str">
        <f t="shared" si="27"/>
        <v/>
      </c>
      <c r="AC114" s="22" t="str">
        <f t="shared" si="27"/>
        <v/>
      </c>
      <c r="AD114" s="22" t="str">
        <f t="shared" si="27"/>
        <v/>
      </c>
      <c r="AE114" s="22" t="str">
        <f t="shared" si="27"/>
        <v/>
      </c>
      <c r="AF114" s="22" t="str">
        <f t="shared" si="27"/>
        <v/>
      </c>
      <c r="AG114" s="22" t="str">
        <f t="shared" si="27"/>
        <v/>
      </c>
      <c r="AH114" s="22" t="str">
        <f t="shared" si="27"/>
        <v/>
      </c>
      <c r="AI114" s="22" t="str">
        <f t="shared" si="27"/>
        <v/>
      </c>
      <c r="AJ114" s="22" t="str">
        <f t="shared" si="30"/>
        <v/>
      </c>
      <c r="AK114" s="22" t="str">
        <f t="shared" si="30"/>
        <v/>
      </c>
      <c r="AL114" s="23">
        <f t="shared" si="23"/>
        <v>28.770603330609294</v>
      </c>
    </row>
    <row r="115" spans="1:38" x14ac:dyDescent="0.25">
      <c r="A115" s="19">
        <v>38</v>
      </c>
      <c r="B115" s="24">
        <f t="shared" si="24"/>
        <v>19</v>
      </c>
      <c r="C115" s="22">
        <f t="shared" si="29"/>
        <v>3.4750861564447035</v>
      </c>
      <c r="D115" s="22">
        <f t="shared" si="21"/>
        <v>2.4325603095112922</v>
      </c>
      <c r="E115" s="22">
        <f t="shared" si="28"/>
        <v>1.7375430782223518</v>
      </c>
      <c r="F115" s="22">
        <f t="shared" si="28"/>
        <v>1.1583620521482345</v>
      </c>
      <c r="G115" s="22">
        <f t="shared" si="28"/>
        <v>0.86877153911117588</v>
      </c>
      <c r="H115" s="22">
        <f t="shared" si="28"/>
        <v>0.69501723128894066</v>
      </c>
      <c r="I115" s="22">
        <f t="shared" si="28"/>
        <v>0.57918102607411726</v>
      </c>
      <c r="J115" s="22">
        <f t="shared" si="28"/>
        <v>0.49644087949210053</v>
      </c>
      <c r="K115" s="22">
        <f t="shared" si="28"/>
        <v>0.43438576955558794</v>
      </c>
      <c r="L115" s="22">
        <f t="shared" si="28"/>
        <v>0.38612068404941152</v>
      </c>
      <c r="M115" s="22">
        <f t="shared" si="28"/>
        <v>0.34750861564447033</v>
      </c>
      <c r="N115" s="22">
        <f t="shared" si="28"/>
        <v>0.31591692331315485</v>
      </c>
      <c r="O115" s="22">
        <f t="shared" si="28"/>
        <v>0.28959051303705863</v>
      </c>
      <c r="P115" s="22">
        <f t="shared" si="28"/>
        <v>0.26731431972651565</v>
      </c>
      <c r="Q115" s="22">
        <f t="shared" si="28"/>
        <v>0.24822043974605026</v>
      </c>
      <c r="R115" s="22">
        <f t="shared" si="27"/>
        <v>0.2316724104296469</v>
      </c>
      <c r="S115" s="22">
        <f t="shared" ref="R115:AI129" si="31">IF(S$80&gt;$B115,"",$C115/(S$80-1))</f>
        <v>0.21719288477779397</v>
      </c>
      <c r="T115" s="22">
        <f t="shared" si="31"/>
        <v>0.20441683273204139</v>
      </c>
      <c r="U115" s="22">
        <f t="shared" si="31"/>
        <v>0.19306034202470576</v>
      </c>
      <c r="V115" s="22" t="str">
        <f t="shared" si="31"/>
        <v/>
      </c>
      <c r="W115" s="22" t="str">
        <f t="shared" si="31"/>
        <v/>
      </c>
      <c r="X115" s="22" t="str">
        <f t="shared" si="31"/>
        <v/>
      </c>
      <c r="Y115" s="22" t="str">
        <f t="shared" si="31"/>
        <v/>
      </c>
      <c r="Z115" s="22" t="str">
        <f t="shared" si="31"/>
        <v/>
      </c>
      <c r="AA115" s="22" t="str">
        <f t="shared" si="31"/>
        <v/>
      </c>
      <c r="AB115" s="22" t="str">
        <f t="shared" si="31"/>
        <v/>
      </c>
      <c r="AC115" s="22" t="str">
        <f t="shared" si="31"/>
        <v/>
      </c>
      <c r="AD115" s="22" t="str">
        <f t="shared" si="31"/>
        <v/>
      </c>
      <c r="AE115" s="22" t="str">
        <f t="shared" si="31"/>
        <v/>
      </c>
      <c r="AF115" s="22" t="str">
        <f t="shared" si="31"/>
        <v/>
      </c>
      <c r="AG115" s="22" t="str">
        <f t="shared" si="31"/>
        <v/>
      </c>
      <c r="AH115" s="22" t="str">
        <f t="shared" si="31"/>
        <v/>
      </c>
      <c r="AI115" s="22" t="str">
        <f t="shared" si="31"/>
        <v/>
      </c>
      <c r="AJ115" s="22" t="str">
        <f t="shared" si="30"/>
        <v/>
      </c>
      <c r="AK115" s="22" t="str">
        <f t="shared" si="30"/>
        <v/>
      </c>
      <c r="AL115" s="23">
        <f t="shared" si="23"/>
        <v>29.156724014658707</v>
      </c>
    </row>
    <row r="116" spans="1:38" x14ac:dyDescent="0.25">
      <c r="A116" s="19">
        <v>39</v>
      </c>
      <c r="B116" s="24">
        <f t="shared" si="24"/>
        <v>19.5</v>
      </c>
      <c r="C116" s="22">
        <f t="shared" si="29"/>
        <v>3.5674760156990493</v>
      </c>
      <c r="D116" s="22">
        <f t="shared" si="21"/>
        <v>2.4972332109893345</v>
      </c>
      <c r="E116" s="22">
        <f t="shared" si="28"/>
        <v>1.7837380078495246</v>
      </c>
      <c r="F116" s="22">
        <f t="shared" si="28"/>
        <v>1.1891586718996832</v>
      </c>
      <c r="G116" s="22">
        <f t="shared" si="28"/>
        <v>0.89186900392476232</v>
      </c>
      <c r="H116" s="22">
        <f t="shared" si="28"/>
        <v>0.71349520313980985</v>
      </c>
      <c r="I116" s="22">
        <f t="shared" si="28"/>
        <v>0.59457933594984158</v>
      </c>
      <c r="J116" s="22">
        <f t="shared" si="28"/>
        <v>0.50963943081414986</v>
      </c>
      <c r="K116" s="22">
        <f t="shared" si="28"/>
        <v>0.44593450196238116</v>
      </c>
      <c r="L116" s="22">
        <f t="shared" si="28"/>
        <v>0.39638622396656104</v>
      </c>
      <c r="M116" s="22">
        <f t="shared" si="28"/>
        <v>0.35674760156990493</v>
      </c>
      <c r="N116" s="22">
        <f t="shared" si="28"/>
        <v>0.32431600142718631</v>
      </c>
      <c r="O116" s="22">
        <f t="shared" si="28"/>
        <v>0.29728966797492079</v>
      </c>
      <c r="P116" s="22">
        <f t="shared" si="28"/>
        <v>0.27442123197684992</v>
      </c>
      <c r="Q116" s="22">
        <f t="shared" si="28"/>
        <v>0.25481971540707493</v>
      </c>
      <c r="R116" s="22">
        <f t="shared" si="31"/>
        <v>0.23783173437993663</v>
      </c>
      <c r="S116" s="22">
        <f t="shared" si="31"/>
        <v>0.22296725098119058</v>
      </c>
      <c r="T116" s="22">
        <f t="shared" si="31"/>
        <v>0.20985153033523818</v>
      </c>
      <c r="U116" s="22">
        <f t="shared" si="31"/>
        <v>0.19819311198328052</v>
      </c>
      <c r="V116" s="22" t="str">
        <f t="shared" si="31"/>
        <v/>
      </c>
      <c r="W116" s="22" t="str">
        <f t="shared" si="31"/>
        <v/>
      </c>
      <c r="X116" s="22" t="str">
        <f t="shared" si="31"/>
        <v/>
      </c>
      <c r="Y116" s="22" t="str">
        <f t="shared" si="31"/>
        <v/>
      </c>
      <c r="Z116" s="22" t="str">
        <f t="shared" si="31"/>
        <v/>
      </c>
      <c r="AA116" s="22" t="str">
        <f t="shared" si="31"/>
        <v/>
      </c>
      <c r="AB116" s="22" t="str">
        <f t="shared" si="31"/>
        <v/>
      </c>
      <c r="AC116" s="22" t="str">
        <f t="shared" si="31"/>
        <v/>
      </c>
      <c r="AD116" s="22" t="str">
        <f t="shared" si="31"/>
        <v/>
      </c>
      <c r="AE116" s="22" t="str">
        <f t="shared" si="31"/>
        <v/>
      </c>
      <c r="AF116" s="22" t="str">
        <f t="shared" si="31"/>
        <v/>
      </c>
      <c r="AG116" s="22" t="str">
        <f t="shared" si="31"/>
        <v/>
      </c>
      <c r="AH116" s="22" t="str">
        <f t="shared" si="31"/>
        <v/>
      </c>
      <c r="AI116" s="22" t="str">
        <f t="shared" si="31"/>
        <v/>
      </c>
      <c r="AJ116" s="22" t="str">
        <f t="shared" si="30"/>
        <v/>
      </c>
      <c r="AK116" s="22" t="str">
        <f t="shared" si="30"/>
        <v/>
      </c>
      <c r="AL116" s="23">
        <f t="shared" si="23"/>
        <v>29.931894904461366</v>
      </c>
    </row>
    <row r="117" spans="1:38" x14ac:dyDescent="0.25">
      <c r="A117" s="19">
        <v>40</v>
      </c>
      <c r="B117" s="24">
        <f t="shared" si="24"/>
        <v>20</v>
      </c>
      <c r="C117" s="22">
        <f t="shared" si="29"/>
        <v>3.5674760156990493</v>
      </c>
      <c r="D117" s="22">
        <f t="shared" si="21"/>
        <v>2.4972332109893345</v>
      </c>
      <c r="E117" s="22">
        <f t="shared" si="28"/>
        <v>1.7837380078495246</v>
      </c>
      <c r="F117" s="22">
        <f t="shared" si="28"/>
        <v>1.1891586718996832</v>
      </c>
      <c r="G117" s="22">
        <f t="shared" si="28"/>
        <v>0.89186900392476232</v>
      </c>
      <c r="H117" s="22">
        <f t="shared" si="28"/>
        <v>0.71349520313980985</v>
      </c>
      <c r="I117" s="22">
        <f t="shared" si="28"/>
        <v>0.59457933594984158</v>
      </c>
      <c r="J117" s="22">
        <f t="shared" si="28"/>
        <v>0.50963943081414986</v>
      </c>
      <c r="K117" s="22">
        <f t="shared" si="28"/>
        <v>0.44593450196238116</v>
      </c>
      <c r="L117" s="22">
        <f t="shared" si="28"/>
        <v>0.39638622396656104</v>
      </c>
      <c r="M117" s="22">
        <f t="shared" si="28"/>
        <v>0.35674760156990493</v>
      </c>
      <c r="N117" s="22">
        <f t="shared" si="28"/>
        <v>0.32431600142718631</v>
      </c>
      <c r="O117" s="22">
        <f t="shared" si="28"/>
        <v>0.29728966797492079</v>
      </c>
      <c r="P117" s="22">
        <f t="shared" si="28"/>
        <v>0.27442123197684992</v>
      </c>
      <c r="Q117" s="22">
        <f t="shared" si="28"/>
        <v>0.25481971540707493</v>
      </c>
      <c r="R117" s="22">
        <f t="shared" si="31"/>
        <v>0.23783173437993663</v>
      </c>
      <c r="S117" s="22">
        <f t="shared" si="31"/>
        <v>0.22296725098119058</v>
      </c>
      <c r="T117" s="22">
        <f t="shared" si="31"/>
        <v>0.20985153033523818</v>
      </c>
      <c r="U117" s="22">
        <f t="shared" si="31"/>
        <v>0.19819311198328052</v>
      </c>
      <c r="V117" s="22">
        <f t="shared" si="31"/>
        <v>0.18776189556310785</v>
      </c>
      <c r="W117" s="22" t="str">
        <f t="shared" si="31"/>
        <v/>
      </c>
      <c r="X117" s="22" t="str">
        <f t="shared" si="31"/>
        <v/>
      </c>
      <c r="Y117" s="22" t="str">
        <f t="shared" si="31"/>
        <v/>
      </c>
      <c r="Z117" s="22" t="str">
        <f t="shared" si="31"/>
        <v/>
      </c>
      <c r="AA117" s="22" t="str">
        <f t="shared" si="31"/>
        <v/>
      </c>
      <c r="AB117" s="22" t="str">
        <f t="shared" si="31"/>
        <v/>
      </c>
      <c r="AC117" s="22" t="str">
        <f t="shared" si="31"/>
        <v/>
      </c>
      <c r="AD117" s="22" t="str">
        <f t="shared" si="31"/>
        <v/>
      </c>
      <c r="AE117" s="22" t="str">
        <f t="shared" si="31"/>
        <v/>
      </c>
      <c r="AF117" s="22" t="str">
        <f t="shared" si="31"/>
        <v/>
      </c>
      <c r="AG117" s="22" t="str">
        <f t="shared" si="31"/>
        <v/>
      </c>
      <c r="AH117" s="22" t="str">
        <f t="shared" si="31"/>
        <v/>
      </c>
      <c r="AI117" s="22" t="str">
        <f t="shared" si="31"/>
        <v/>
      </c>
      <c r="AJ117" s="22" t="str">
        <f t="shared" si="30"/>
        <v/>
      </c>
      <c r="AK117" s="22" t="str">
        <f t="shared" si="30"/>
        <v/>
      </c>
      <c r="AL117" s="23">
        <f t="shared" si="23"/>
        <v>30.307418695587582</v>
      </c>
    </row>
    <row r="118" spans="1:38" x14ac:dyDescent="0.25">
      <c r="A118" s="19">
        <v>41</v>
      </c>
      <c r="B118" s="24">
        <f t="shared" si="24"/>
        <v>20.5</v>
      </c>
      <c r="C118" s="22">
        <f t="shared" si="29"/>
        <v>3.6542682563540807</v>
      </c>
      <c r="D118" s="22">
        <f t="shared" si="21"/>
        <v>2.5579877794478563</v>
      </c>
      <c r="E118" s="22">
        <f t="shared" ref="E118:Q137" si="32">IF(E$80&gt;$B118,"",$C118/(E$80-1))</f>
        <v>1.8271341281770404</v>
      </c>
      <c r="F118" s="22">
        <f t="shared" si="32"/>
        <v>1.2180894187846936</v>
      </c>
      <c r="G118" s="22">
        <f t="shared" si="32"/>
        <v>0.91356706408852018</v>
      </c>
      <c r="H118" s="22">
        <f t="shared" si="32"/>
        <v>0.73085365127081614</v>
      </c>
      <c r="I118" s="22">
        <f t="shared" si="32"/>
        <v>0.60904470939234678</v>
      </c>
      <c r="J118" s="22">
        <f t="shared" si="32"/>
        <v>0.52203832233629721</v>
      </c>
      <c r="K118" s="22">
        <f t="shared" si="32"/>
        <v>0.45678353204426009</v>
      </c>
      <c r="L118" s="22">
        <f t="shared" si="32"/>
        <v>0.40602980626156454</v>
      </c>
      <c r="M118" s="22">
        <f t="shared" si="32"/>
        <v>0.36542682563540807</v>
      </c>
      <c r="N118" s="22">
        <f t="shared" si="32"/>
        <v>0.33220620512309823</v>
      </c>
      <c r="O118" s="22">
        <f t="shared" si="32"/>
        <v>0.30452235469617339</v>
      </c>
      <c r="P118" s="22">
        <f t="shared" si="32"/>
        <v>0.28109755818108312</v>
      </c>
      <c r="Q118" s="22">
        <f t="shared" si="32"/>
        <v>0.26101916116814861</v>
      </c>
      <c r="R118" s="22">
        <f t="shared" si="31"/>
        <v>0.24361788375693871</v>
      </c>
      <c r="S118" s="22">
        <f t="shared" si="31"/>
        <v>0.22839176602213004</v>
      </c>
      <c r="T118" s="22">
        <f t="shared" si="31"/>
        <v>0.21495695625612241</v>
      </c>
      <c r="U118" s="22">
        <f t="shared" si="31"/>
        <v>0.20301490313078227</v>
      </c>
      <c r="V118" s="22">
        <f t="shared" si="31"/>
        <v>0.19232990822916216</v>
      </c>
      <c r="W118" s="22" t="str">
        <f t="shared" si="31"/>
        <v/>
      </c>
      <c r="X118" s="22" t="str">
        <f t="shared" si="31"/>
        <v/>
      </c>
      <c r="Y118" s="22" t="str">
        <f t="shared" si="31"/>
        <v/>
      </c>
      <c r="Z118" s="22" t="str">
        <f t="shared" si="31"/>
        <v/>
      </c>
      <c r="AA118" s="22" t="str">
        <f t="shared" si="31"/>
        <v/>
      </c>
      <c r="AB118" s="22" t="str">
        <f t="shared" si="31"/>
        <v/>
      </c>
      <c r="AC118" s="22" t="str">
        <f t="shared" si="31"/>
        <v/>
      </c>
      <c r="AD118" s="22" t="str">
        <f t="shared" si="31"/>
        <v/>
      </c>
      <c r="AE118" s="22" t="str">
        <f t="shared" si="31"/>
        <v/>
      </c>
      <c r="AF118" s="22" t="str">
        <f t="shared" si="31"/>
        <v/>
      </c>
      <c r="AG118" s="22" t="str">
        <f t="shared" si="31"/>
        <v/>
      </c>
      <c r="AH118" s="22" t="str">
        <f t="shared" si="31"/>
        <v/>
      </c>
      <c r="AI118" s="22" t="str">
        <f t="shared" si="31"/>
        <v/>
      </c>
      <c r="AJ118" s="22" t="str">
        <f t="shared" si="30"/>
        <v/>
      </c>
      <c r="AK118" s="22" t="str">
        <f t="shared" si="30"/>
        <v/>
      </c>
      <c r="AL118" s="23">
        <f t="shared" si="23"/>
        <v>31.04476038071304</v>
      </c>
    </row>
    <row r="119" spans="1:38" x14ac:dyDescent="0.25">
      <c r="A119" s="19">
        <v>42</v>
      </c>
      <c r="B119" s="24">
        <f t="shared" si="24"/>
        <v>21</v>
      </c>
      <c r="C119" s="22">
        <f t="shared" si="29"/>
        <v>3.6542682563540807</v>
      </c>
      <c r="D119" s="22">
        <f t="shared" si="21"/>
        <v>2.5579877794478563</v>
      </c>
      <c r="E119" s="22">
        <f t="shared" si="32"/>
        <v>1.8271341281770404</v>
      </c>
      <c r="F119" s="22">
        <f t="shared" si="32"/>
        <v>1.2180894187846936</v>
      </c>
      <c r="G119" s="22">
        <f t="shared" si="32"/>
        <v>0.91356706408852018</v>
      </c>
      <c r="H119" s="22">
        <f t="shared" si="32"/>
        <v>0.73085365127081614</v>
      </c>
      <c r="I119" s="22">
        <f t="shared" si="32"/>
        <v>0.60904470939234678</v>
      </c>
      <c r="J119" s="22">
        <f t="shared" si="32"/>
        <v>0.52203832233629721</v>
      </c>
      <c r="K119" s="22">
        <f t="shared" si="32"/>
        <v>0.45678353204426009</v>
      </c>
      <c r="L119" s="22">
        <f t="shared" si="32"/>
        <v>0.40602980626156454</v>
      </c>
      <c r="M119" s="22">
        <f t="shared" si="32"/>
        <v>0.36542682563540807</v>
      </c>
      <c r="N119" s="22">
        <f t="shared" si="32"/>
        <v>0.33220620512309823</v>
      </c>
      <c r="O119" s="22">
        <f t="shared" si="32"/>
        <v>0.30452235469617339</v>
      </c>
      <c r="P119" s="22">
        <f t="shared" si="32"/>
        <v>0.28109755818108312</v>
      </c>
      <c r="Q119" s="22">
        <f t="shared" si="32"/>
        <v>0.26101916116814861</v>
      </c>
      <c r="R119" s="22">
        <f t="shared" si="31"/>
        <v>0.24361788375693871</v>
      </c>
      <c r="S119" s="22">
        <f t="shared" si="31"/>
        <v>0.22839176602213004</v>
      </c>
      <c r="T119" s="22">
        <f t="shared" si="31"/>
        <v>0.21495695625612241</v>
      </c>
      <c r="U119" s="22">
        <f t="shared" si="31"/>
        <v>0.20301490313078227</v>
      </c>
      <c r="V119" s="22">
        <f t="shared" si="31"/>
        <v>0.19232990822916216</v>
      </c>
      <c r="W119" s="22">
        <f t="shared" si="31"/>
        <v>0.18271341281770404</v>
      </c>
      <c r="X119" s="22" t="str">
        <f t="shared" si="31"/>
        <v/>
      </c>
      <c r="Y119" s="22" t="str">
        <f t="shared" si="31"/>
        <v/>
      </c>
      <c r="Z119" s="22" t="str">
        <f t="shared" si="31"/>
        <v/>
      </c>
      <c r="AA119" s="22" t="str">
        <f t="shared" si="31"/>
        <v/>
      </c>
      <c r="AB119" s="22" t="str">
        <f t="shared" si="31"/>
        <v/>
      </c>
      <c r="AC119" s="22" t="str">
        <f t="shared" si="31"/>
        <v/>
      </c>
      <c r="AD119" s="22" t="str">
        <f t="shared" si="31"/>
        <v/>
      </c>
      <c r="AE119" s="22" t="str">
        <f t="shared" si="31"/>
        <v/>
      </c>
      <c r="AF119" s="22" t="str">
        <f t="shared" si="31"/>
        <v/>
      </c>
      <c r="AG119" s="22" t="str">
        <f t="shared" si="31"/>
        <v/>
      </c>
      <c r="AH119" s="22" t="str">
        <f t="shared" si="31"/>
        <v/>
      </c>
      <c r="AI119" s="22" t="str">
        <f t="shared" si="31"/>
        <v/>
      </c>
      <c r="AJ119" s="22" t="str">
        <f t="shared" si="30"/>
        <v/>
      </c>
      <c r="AK119" s="22" t="str">
        <f t="shared" si="30"/>
        <v/>
      </c>
      <c r="AL119" s="23">
        <f t="shared" si="23"/>
        <v>31.410187206348446</v>
      </c>
    </row>
    <row r="120" spans="1:38" x14ac:dyDescent="0.25">
      <c r="A120" s="19">
        <v>43</v>
      </c>
      <c r="B120" s="24">
        <f t="shared" si="24"/>
        <v>21.5</v>
      </c>
      <c r="C120" s="22">
        <f t="shared" si="29"/>
        <v>3.7358020209762675</v>
      </c>
      <c r="D120" s="22">
        <f t="shared" si="21"/>
        <v>2.615061414683387</v>
      </c>
      <c r="E120" s="22">
        <f t="shared" si="32"/>
        <v>1.8679010104881337</v>
      </c>
      <c r="F120" s="22">
        <f t="shared" si="32"/>
        <v>1.2452673403254224</v>
      </c>
      <c r="G120" s="22">
        <f t="shared" si="32"/>
        <v>0.93395050524406686</v>
      </c>
      <c r="H120" s="22">
        <f t="shared" si="32"/>
        <v>0.74716040419525354</v>
      </c>
      <c r="I120" s="22">
        <f t="shared" si="32"/>
        <v>0.62263367016271121</v>
      </c>
      <c r="J120" s="22">
        <f t="shared" si="32"/>
        <v>0.53368600299660962</v>
      </c>
      <c r="K120" s="22">
        <f t="shared" si="32"/>
        <v>0.46697525262203343</v>
      </c>
      <c r="L120" s="22">
        <f t="shared" si="32"/>
        <v>0.41508911344180749</v>
      </c>
      <c r="M120" s="22">
        <f t="shared" si="32"/>
        <v>0.37358020209762677</v>
      </c>
      <c r="N120" s="22">
        <f t="shared" si="32"/>
        <v>0.33961836554329705</v>
      </c>
      <c r="O120" s="22">
        <f t="shared" si="32"/>
        <v>0.3113168350813556</v>
      </c>
      <c r="P120" s="22">
        <f t="shared" si="32"/>
        <v>0.28736938622894365</v>
      </c>
      <c r="Q120" s="22">
        <f t="shared" si="32"/>
        <v>0.26684300149830481</v>
      </c>
      <c r="R120" s="22">
        <f t="shared" si="31"/>
        <v>0.24905346806508449</v>
      </c>
      <c r="S120" s="22">
        <f t="shared" si="31"/>
        <v>0.23348762631101672</v>
      </c>
      <c r="T120" s="22">
        <f t="shared" si="31"/>
        <v>0.21975306005742751</v>
      </c>
      <c r="U120" s="22">
        <f t="shared" si="31"/>
        <v>0.20754455672090374</v>
      </c>
      <c r="V120" s="22">
        <f t="shared" si="31"/>
        <v>0.19662115899875091</v>
      </c>
      <c r="W120" s="22">
        <f t="shared" si="31"/>
        <v>0.18679010104881338</v>
      </c>
      <c r="X120" s="22" t="str">
        <f t="shared" si="31"/>
        <v/>
      </c>
      <c r="Y120" s="22" t="str">
        <f t="shared" si="31"/>
        <v/>
      </c>
      <c r="Z120" s="22" t="str">
        <f t="shared" si="31"/>
        <v/>
      </c>
      <c r="AA120" s="22" t="str">
        <f t="shared" si="31"/>
        <v/>
      </c>
      <c r="AB120" s="22" t="str">
        <f t="shared" si="31"/>
        <v/>
      </c>
      <c r="AC120" s="22" t="str">
        <f t="shared" si="31"/>
        <v/>
      </c>
      <c r="AD120" s="22" t="str">
        <f t="shared" si="31"/>
        <v/>
      </c>
      <c r="AE120" s="22" t="str">
        <f t="shared" si="31"/>
        <v/>
      </c>
      <c r="AF120" s="22" t="str">
        <f t="shared" si="31"/>
        <v/>
      </c>
      <c r="AG120" s="22" t="str">
        <f t="shared" si="31"/>
        <v/>
      </c>
      <c r="AH120" s="22" t="str">
        <f t="shared" si="31"/>
        <v/>
      </c>
      <c r="AI120" s="22" t="str">
        <f t="shared" si="31"/>
        <v/>
      </c>
      <c r="AJ120" s="22" t="str">
        <f t="shared" si="30"/>
        <v/>
      </c>
      <c r="AK120" s="22" t="str">
        <f t="shared" si="30"/>
        <v/>
      </c>
      <c r="AL120" s="23">
        <f t="shared" si="23"/>
        <v>32.111008993574437</v>
      </c>
    </row>
    <row r="121" spans="1:38" x14ac:dyDescent="0.25">
      <c r="A121" s="19">
        <v>44</v>
      </c>
      <c r="B121" s="24">
        <f t="shared" si="24"/>
        <v>22</v>
      </c>
      <c r="C121" s="22">
        <f t="shared" si="29"/>
        <v>3.7358020209762675</v>
      </c>
      <c r="D121" s="22">
        <f t="shared" si="21"/>
        <v>2.615061414683387</v>
      </c>
      <c r="E121" s="22">
        <f t="shared" si="32"/>
        <v>1.8679010104881337</v>
      </c>
      <c r="F121" s="22">
        <f t="shared" si="32"/>
        <v>1.2452673403254224</v>
      </c>
      <c r="G121" s="22">
        <f t="shared" si="32"/>
        <v>0.93395050524406686</v>
      </c>
      <c r="H121" s="22">
        <f t="shared" si="32"/>
        <v>0.74716040419525354</v>
      </c>
      <c r="I121" s="22">
        <f t="shared" si="32"/>
        <v>0.62263367016271121</v>
      </c>
      <c r="J121" s="22">
        <f t="shared" si="32"/>
        <v>0.53368600299660962</v>
      </c>
      <c r="K121" s="22">
        <f t="shared" si="32"/>
        <v>0.46697525262203343</v>
      </c>
      <c r="L121" s="22">
        <f t="shared" si="32"/>
        <v>0.41508911344180749</v>
      </c>
      <c r="M121" s="22">
        <f t="shared" si="32"/>
        <v>0.37358020209762677</v>
      </c>
      <c r="N121" s="22">
        <f t="shared" si="32"/>
        <v>0.33961836554329705</v>
      </c>
      <c r="O121" s="22">
        <f t="shared" si="32"/>
        <v>0.3113168350813556</v>
      </c>
      <c r="P121" s="22">
        <f t="shared" si="32"/>
        <v>0.28736938622894365</v>
      </c>
      <c r="Q121" s="22">
        <f t="shared" si="32"/>
        <v>0.26684300149830481</v>
      </c>
      <c r="R121" s="22">
        <f t="shared" si="31"/>
        <v>0.24905346806508449</v>
      </c>
      <c r="S121" s="22">
        <f t="shared" si="31"/>
        <v>0.23348762631101672</v>
      </c>
      <c r="T121" s="22">
        <f t="shared" si="31"/>
        <v>0.21975306005742751</v>
      </c>
      <c r="U121" s="22">
        <f t="shared" si="31"/>
        <v>0.20754455672090374</v>
      </c>
      <c r="V121" s="22">
        <f t="shared" si="31"/>
        <v>0.19662115899875091</v>
      </c>
      <c r="W121" s="22">
        <f t="shared" si="31"/>
        <v>0.18679010104881338</v>
      </c>
      <c r="X121" s="22">
        <f t="shared" si="31"/>
        <v>0.17789533433220323</v>
      </c>
      <c r="Y121" s="22" t="str">
        <f t="shared" si="31"/>
        <v/>
      </c>
      <c r="Z121" s="22" t="str">
        <f t="shared" si="31"/>
        <v/>
      </c>
      <c r="AA121" s="22" t="str">
        <f t="shared" si="31"/>
        <v/>
      </c>
      <c r="AB121" s="22" t="str">
        <f t="shared" si="31"/>
        <v/>
      </c>
      <c r="AC121" s="22" t="str">
        <f t="shared" si="31"/>
        <v/>
      </c>
      <c r="AD121" s="22" t="str">
        <f t="shared" si="31"/>
        <v/>
      </c>
      <c r="AE121" s="22" t="str">
        <f t="shared" si="31"/>
        <v/>
      </c>
      <c r="AF121" s="22" t="str">
        <f t="shared" si="31"/>
        <v/>
      </c>
      <c r="AG121" s="22" t="str">
        <f t="shared" si="31"/>
        <v/>
      </c>
      <c r="AH121" s="22" t="str">
        <f t="shared" si="31"/>
        <v/>
      </c>
      <c r="AI121" s="22" t="str">
        <f t="shared" si="31"/>
        <v/>
      </c>
      <c r="AJ121" s="22" t="str">
        <f t="shared" si="30"/>
        <v/>
      </c>
      <c r="AK121" s="22" t="str">
        <f t="shared" si="30"/>
        <v/>
      </c>
      <c r="AL121" s="23">
        <f t="shared" si="23"/>
        <v>32.466799662238842</v>
      </c>
    </row>
    <row r="122" spans="1:38" x14ac:dyDescent="0.25">
      <c r="A122" s="19">
        <v>45</v>
      </c>
      <c r="B122" s="24">
        <f t="shared" si="24"/>
        <v>22.5</v>
      </c>
      <c r="C122" s="22">
        <f t="shared" si="29"/>
        <v>3.8123959045227096</v>
      </c>
      <c r="D122" s="22">
        <f t="shared" si="21"/>
        <v>2.6686771331658967</v>
      </c>
      <c r="E122" s="22">
        <f t="shared" si="32"/>
        <v>1.9061979522613548</v>
      </c>
      <c r="F122" s="22">
        <f t="shared" si="32"/>
        <v>1.2707986348409033</v>
      </c>
      <c r="G122" s="22">
        <f t="shared" si="32"/>
        <v>0.9530989761306774</v>
      </c>
      <c r="H122" s="22">
        <f t="shared" si="32"/>
        <v>0.76247918090454192</v>
      </c>
      <c r="I122" s="22">
        <f t="shared" si="32"/>
        <v>0.63539931742045164</v>
      </c>
      <c r="J122" s="22">
        <f t="shared" si="32"/>
        <v>0.54462798636038712</v>
      </c>
      <c r="K122" s="22">
        <f t="shared" si="32"/>
        <v>0.4765494880653387</v>
      </c>
      <c r="L122" s="22">
        <f t="shared" si="32"/>
        <v>0.42359954494696772</v>
      </c>
      <c r="M122" s="22">
        <f t="shared" si="32"/>
        <v>0.38123959045227096</v>
      </c>
      <c r="N122" s="22">
        <f t="shared" si="32"/>
        <v>0.34658144586570089</v>
      </c>
      <c r="O122" s="22">
        <f t="shared" si="32"/>
        <v>0.31769965871022582</v>
      </c>
      <c r="P122" s="22">
        <f t="shared" si="32"/>
        <v>0.2932612234248238</v>
      </c>
      <c r="Q122" s="22">
        <f t="shared" si="32"/>
        <v>0.27231399318019356</v>
      </c>
      <c r="R122" s="22">
        <f t="shared" si="31"/>
        <v>0.25415972696818062</v>
      </c>
      <c r="S122" s="22">
        <f t="shared" si="31"/>
        <v>0.23827474403266935</v>
      </c>
      <c r="T122" s="22">
        <f t="shared" si="31"/>
        <v>0.2242585826189829</v>
      </c>
      <c r="U122" s="22">
        <f t="shared" si="31"/>
        <v>0.21179977247348386</v>
      </c>
      <c r="V122" s="22">
        <f t="shared" si="31"/>
        <v>0.20065241602751102</v>
      </c>
      <c r="W122" s="22">
        <f t="shared" si="31"/>
        <v>0.19061979522613548</v>
      </c>
      <c r="X122" s="22">
        <f t="shared" si="31"/>
        <v>0.18154266212012904</v>
      </c>
      <c r="Y122" s="22" t="str">
        <f t="shared" si="31"/>
        <v/>
      </c>
      <c r="Z122" s="22" t="str">
        <f t="shared" si="31"/>
        <v/>
      </c>
      <c r="AA122" s="22" t="str">
        <f t="shared" si="31"/>
        <v/>
      </c>
      <c r="AB122" s="22" t="str">
        <f t="shared" si="31"/>
        <v/>
      </c>
      <c r="AC122" s="22" t="str">
        <f t="shared" si="31"/>
        <v/>
      </c>
      <c r="AD122" s="22" t="str">
        <f t="shared" si="31"/>
        <v/>
      </c>
      <c r="AE122" s="22" t="str">
        <f t="shared" si="31"/>
        <v/>
      </c>
      <c r="AF122" s="22" t="str">
        <f t="shared" si="31"/>
        <v/>
      </c>
      <c r="AG122" s="22" t="str">
        <f t="shared" si="31"/>
        <v/>
      </c>
      <c r="AH122" s="22" t="str">
        <f t="shared" si="31"/>
        <v/>
      </c>
      <c r="AI122" s="22" t="str">
        <f t="shared" si="31"/>
        <v/>
      </c>
      <c r="AJ122" s="22" t="str">
        <f t="shared" si="30"/>
        <v/>
      </c>
      <c r="AK122" s="22" t="str">
        <f t="shared" si="30"/>
        <v/>
      </c>
      <c r="AL122" s="23">
        <f t="shared" si="23"/>
        <v>33.132455459439072</v>
      </c>
    </row>
    <row r="123" spans="1:38" x14ac:dyDescent="0.25">
      <c r="A123" s="19">
        <v>46</v>
      </c>
      <c r="B123" s="24">
        <f t="shared" si="24"/>
        <v>23</v>
      </c>
      <c r="C123" s="22">
        <f t="shared" si="29"/>
        <v>3.8123959045227096</v>
      </c>
      <c r="D123" s="22">
        <f t="shared" si="21"/>
        <v>2.6686771331658967</v>
      </c>
      <c r="E123" s="22">
        <f t="shared" si="32"/>
        <v>1.9061979522613548</v>
      </c>
      <c r="F123" s="22">
        <f t="shared" si="32"/>
        <v>1.2707986348409033</v>
      </c>
      <c r="G123" s="22">
        <f t="shared" si="32"/>
        <v>0.9530989761306774</v>
      </c>
      <c r="H123" s="22">
        <f t="shared" si="32"/>
        <v>0.76247918090454192</v>
      </c>
      <c r="I123" s="22">
        <f t="shared" si="32"/>
        <v>0.63539931742045164</v>
      </c>
      <c r="J123" s="22">
        <f t="shared" si="32"/>
        <v>0.54462798636038712</v>
      </c>
      <c r="K123" s="22">
        <f t="shared" si="32"/>
        <v>0.4765494880653387</v>
      </c>
      <c r="L123" s="22">
        <f t="shared" si="32"/>
        <v>0.42359954494696772</v>
      </c>
      <c r="M123" s="22">
        <f t="shared" si="32"/>
        <v>0.38123959045227096</v>
      </c>
      <c r="N123" s="22">
        <f t="shared" si="32"/>
        <v>0.34658144586570089</v>
      </c>
      <c r="O123" s="22">
        <f t="shared" si="32"/>
        <v>0.31769965871022582</v>
      </c>
      <c r="P123" s="22">
        <f t="shared" si="32"/>
        <v>0.2932612234248238</v>
      </c>
      <c r="Q123" s="22">
        <f t="shared" si="32"/>
        <v>0.27231399318019356</v>
      </c>
      <c r="R123" s="22">
        <f t="shared" si="31"/>
        <v>0.25415972696818062</v>
      </c>
      <c r="S123" s="22">
        <f t="shared" si="31"/>
        <v>0.23827474403266935</v>
      </c>
      <c r="T123" s="22">
        <f t="shared" si="31"/>
        <v>0.2242585826189829</v>
      </c>
      <c r="U123" s="22">
        <f t="shared" si="31"/>
        <v>0.21179977247348386</v>
      </c>
      <c r="V123" s="22">
        <f t="shared" si="31"/>
        <v>0.20065241602751102</v>
      </c>
      <c r="W123" s="22">
        <f t="shared" si="31"/>
        <v>0.19061979522613548</v>
      </c>
      <c r="X123" s="22">
        <f t="shared" si="31"/>
        <v>0.18154266212012904</v>
      </c>
      <c r="Y123" s="22">
        <f t="shared" si="31"/>
        <v>0.17329072293285044</v>
      </c>
      <c r="Z123" s="22" t="str">
        <f t="shared" si="31"/>
        <v/>
      </c>
      <c r="AA123" s="22" t="str">
        <f t="shared" si="31"/>
        <v/>
      </c>
      <c r="AB123" s="22" t="str">
        <f t="shared" si="31"/>
        <v/>
      </c>
      <c r="AC123" s="22" t="str">
        <f t="shared" si="31"/>
        <v/>
      </c>
      <c r="AD123" s="22" t="str">
        <f t="shared" si="31"/>
        <v/>
      </c>
      <c r="AE123" s="22" t="str">
        <f t="shared" si="31"/>
        <v/>
      </c>
      <c r="AF123" s="22" t="str">
        <f t="shared" si="31"/>
        <v/>
      </c>
      <c r="AG123" s="22" t="str">
        <f t="shared" si="31"/>
        <v/>
      </c>
      <c r="AH123" s="22" t="str">
        <f t="shared" si="31"/>
        <v/>
      </c>
      <c r="AI123" s="22" t="str">
        <f t="shared" si="31"/>
        <v/>
      </c>
      <c r="AJ123" s="22" t="str">
        <f t="shared" si="30"/>
        <v/>
      </c>
      <c r="AK123" s="22" t="str">
        <f t="shared" si="30"/>
        <v/>
      </c>
      <c r="AL123" s="23">
        <f t="shared" si="23"/>
        <v>33.479036905304774</v>
      </c>
    </row>
    <row r="124" spans="1:38" x14ac:dyDescent="0.25">
      <c r="A124" s="19">
        <v>47</v>
      </c>
      <c r="B124" s="24">
        <f t="shared" si="24"/>
        <v>23.5</v>
      </c>
      <c r="C124" s="22">
        <f t="shared" si="29"/>
        <v>3.8843491992578509</v>
      </c>
      <c r="D124" s="22">
        <f t="shared" si="21"/>
        <v>2.7190444394804953</v>
      </c>
      <c r="E124" s="22">
        <f t="shared" si="32"/>
        <v>1.9421745996289255</v>
      </c>
      <c r="F124" s="22">
        <f t="shared" si="32"/>
        <v>1.2947830664192836</v>
      </c>
      <c r="G124" s="22">
        <f t="shared" si="32"/>
        <v>0.97108729981446273</v>
      </c>
      <c r="H124" s="22">
        <f t="shared" si="32"/>
        <v>0.77686983985157021</v>
      </c>
      <c r="I124" s="22">
        <f t="shared" si="32"/>
        <v>0.64739153320964182</v>
      </c>
      <c r="J124" s="22">
        <f t="shared" si="32"/>
        <v>0.55490702846540729</v>
      </c>
      <c r="K124" s="22">
        <f t="shared" si="32"/>
        <v>0.48554364990723137</v>
      </c>
      <c r="L124" s="22">
        <f t="shared" si="32"/>
        <v>0.43159435547309455</v>
      </c>
      <c r="M124" s="22">
        <f t="shared" si="32"/>
        <v>0.3884349199257851</v>
      </c>
      <c r="N124" s="22">
        <f t="shared" si="32"/>
        <v>0.35312265447798646</v>
      </c>
      <c r="O124" s="22">
        <f t="shared" si="32"/>
        <v>0.32369576660482091</v>
      </c>
      <c r="P124" s="22">
        <f t="shared" si="32"/>
        <v>0.29879609225060394</v>
      </c>
      <c r="Q124" s="22">
        <f t="shared" si="32"/>
        <v>0.27745351423270365</v>
      </c>
      <c r="R124" s="22">
        <f t="shared" si="31"/>
        <v>0.25895661328385672</v>
      </c>
      <c r="S124" s="22">
        <f t="shared" si="31"/>
        <v>0.24277182495361568</v>
      </c>
      <c r="T124" s="22">
        <f t="shared" si="31"/>
        <v>0.22849112936810889</v>
      </c>
      <c r="U124" s="22">
        <f t="shared" si="31"/>
        <v>0.21579717773654727</v>
      </c>
      <c r="V124" s="22">
        <f t="shared" si="31"/>
        <v>0.20443943153988689</v>
      </c>
      <c r="W124" s="22">
        <f t="shared" si="31"/>
        <v>0.19421745996289255</v>
      </c>
      <c r="X124" s="22">
        <f t="shared" si="31"/>
        <v>0.18496900948846909</v>
      </c>
      <c r="Y124" s="22">
        <f t="shared" si="31"/>
        <v>0.17656132723899323</v>
      </c>
      <c r="Z124" s="22" t="str">
        <f t="shared" si="31"/>
        <v/>
      </c>
      <c r="AA124" s="22" t="str">
        <f t="shared" si="31"/>
        <v/>
      </c>
      <c r="AB124" s="22" t="str">
        <f t="shared" si="31"/>
        <v/>
      </c>
      <c r="AC124" s="22" t="str">
        <f t="shared" si="31"/>
        <v/>
      </c>
      <c r="AD124" s="22" t="str">
        <f t="shared" si="31"/>
        <v/>
      </c>
      <c r="AE124" s="22" t="str">
        <f t="shared" si="31"/>
        <v/>
      </c>
      <c r="AF124" s="22" t="str">
        <f t="shared" si="31"/>
        <v/>
      </c>
      <c r="AG124" s="22" t="str">
        <f t="shared" si="31"/>
        <v/>
      </c>
      <c r="AH124" s="22" t="str">
        <f t="shared" si="31"/>
        <v/>
      </c>
      <c r="AI124" s="22" t="str">
        <f t="shared" si="31"/>
        <v/>
      </c>
      <c r="AJ124" s="22" t="str">
        <f t="shared" si="30"/>
        <v/>
      </c>
      <c r="AK124" s="22" t="str">
        <f t="shared" si="30"/>
        <v/>
      </c>
      <c r="AL124" s="23">
        <f t="shared" si="23"/>
        <v>34.110903865144472</v>
      </c>
    </row>
    <row r="125" spans="1:38" x14ac:dyDescent="0.25">
      <c r="A125" s="19">
        <v>48</v>
      </c>
      <c r="B125" s="24">
        <f t="shared" si="24"/>
        <v>24</v>
      </c>
      <c r="C125" s="22">
        <f t="shared" si="29"/>
        <v>3.8843491992578509</v>
      </c>
      <c r="D125" s="22">
        <f t="shared" si="21"/>
        <v>2.7190444394804953</v>
      </c>
      <c r="E125" s="22">
        <f t="shared" si="32"/>
        <v>1.9421745996289255</v>
      </c>
      <c r="F125" s="22">
        <f t="shared" si="32"/>
        <v>1.2947830664192836</v>
      </c>
      <c r="G125" s="22">
        <f t="shared" si="32"/>
        <v>0.97108729981446273</v>
      </c>
      <c r="H125" s="22">
        <f t="shared" si="32"/>
        <v>0.77686983985157021</v>
      </c>
      <c r="I125" s="22">
        <f t="shared" si="32"/>
        <v>0.64739153320964182</v>
      </c>
      <c r="J125" s="22">
        <f t="shared" si="32"/>
        <v>0.55490702846540729</v>
      </c>
      <c r="K125" s="22">
        <f t="shared" si="32"/>
        <v>0.48554364990723137</v>
      </c>
      <c r="L125" s="22">
        <f t="shared" si="32"/>
        <v>0.43159435547309455</v>
      </c>
      <c r="M125" s="22">
        <f t="shared" si="32"/>
        <v>0.3884349199257851</v>
      </c>
      <c r="N125" s="22">
        <f t="shared" si="32"/>
        <v>0.35312265447798646</v>
      </c>
      <c r="O125" s="22">
        <f t="shared" si="32"/>
        <v>0.32369576660482091</v>
      </c>
      <c r="P125" s="22">
        <f t="shared" si="32"/>
        <v>0.29879609225060394</v>
      </c>
      <c r="Q125" s="22">
        <f t="shared" si="32"/>
        <v>0.27745351423270365</v>
      </c>
      <c r="R125" s="22">
        <f t="shared" si="31"/>
        <v>0.25895661328385672</v>
      </c>
      <c r="S125" s="22">
        <f t="shared" si="31"/>
        <v>0.24277182495361568</v>
      </c>
      <c r="T125" s="22">
        <f t="shared" si="31"/>
        <v>0.22849112936810889</v>
      </c>
      <c r="U125" s="22">
        <f t="shared" si="31"/>
        <v>0.21579717773654727</v>
      </c>
      <c r="V125" s="22">
        <f t="shared" si="31"/>
        <v>0.20443943153988689</v>
      </c>
      <c r="W125" s="22">
        <f t="shared" si="31"/>
        <v>0.19421745996289255</v>
      </c>
      <c r="X125" s="22">
        <f t="shared" si="31"/>
        <v>0.18496900948846909</v>
      </c>
      <c r="Y125" s="22">
        <f t="shared" si="31"/>
        <v>0.17656132723899323</v>
      </c>
      <c r="Z125" s="22">
        <f t="shared" si="31"/>
        <v>0.1688847477938196</v>
      </c>
      <c r="AA125" s="22" t="str">
        <f t="shared" si="31"/>
        <v/>
      </c>
      <c r="AB125" s="22" t="str">
        <f t="shared" si="31"/>
        <v/>
      </c>
      <c r="AC125" s="22" t="str">
        <f t="shared" si="31"/>
        <v/>
      </c>
      <c r="AD125" s="22" t="str">
        <f t="shared" si="31"/>
        <v/>
      </c>
      <c r="AE125" s="22" t="str">
        <f t="shared" si="31"/>
        <v/>
      </c>
      <c r="AF125" s="22" t="str">
        <f t="shared" si="31"/>
        <v/>
      </c>
      <c r="AG125" s="22" t="str">
        <f t="shared" si="31"/>
        <v/>
      </c>
      <c r="AH125" s="22" t="str">
        <f t="shared" si="31"/>
        <v/>
      </c>
      <c r="AI125" s="22" t="str">
        <f t="shared" si="31"/>
        <v/>
      </c>
      <c r="AJ125" s="22" t="str">
        <f t="shared" si="30"/>
        <v/>
      </c>
      <c r="AK125" s="22" t="str">
        <f t="shared" si="30"/>
        <v/>
      </c>
      <c r="AL125" s="23">
        <f t="shared" si="23"/>
        <v>34.448673360732109</v>
      </c>
    </row>
    <row r="126" spans="1:38" x14ac:dyDescent="0.25">
      <c r="A126" s="19">
        <v>49</v>
      </c>
      <c r="B126" s="24">
        <f t="shared" si="24"/>
        <v>24.5</v>
      </c>
      <c r="C126" s="22">
        <f t="shared" si="29"/>
        <v>3.951943064244511</v>
      </c>
      <c r="D126" s="22">
        <f t="shared" si="21"/>
        <v>2.7663601449711575</v>
      </c>
      <c r="E126" s="22">
        <f t="shared" si="32"/>
        <v>1.9759715321222555</v>
      </c>
      <c r="F126" s="22">
        <f t="shared" si="32"/>
        <v>1.3173143547481703</v>
      </c>
      <c r="G126" s="22">
        <f t="shared" si="32"/>
        <v>0.98798576606112776</v>
      </c>
      <c r="H126" s="22">
        <f t="shared" si="32"/>
        <v>0.79038861284890216</v>
      </c>
      <c r="I126" s="22">
        <f t="shared" si="32"/>
        <v>0.65865717737408513</v>
      </c>
      <c r="J126" s="22">
        <f t="shared" si="32"/>
        <v>0.56456329489207302</v>
      </c>
      <c r="K126" s="22">
        <f t="shared" si="32"/>
        <v>0.49399288303056388</v>
      </c>
      <c r="L126" s="22">
        <f t="shared" si="32"/>
        <v>0.43910478491605676</v>
      </c>
      <c r="M126" s="22">
        <f t="shared" si="32"/>
        <v>0.39519430642445108</v>
      </c>
      <c r="N126" s="22">
        <f t="shared" si="32"/>
        <v>0.35926755129495552</v>
      </c>
      <c r="O126" s="22">
        <f t="shared" si="32"/>
        <v>0.32932858868704257</v>
      </c>
      <c r="P126" s="22">
        <f t="shared" si="32"/>
        <v>0.30399562032650085</v>
      </c>
      <c r="Q126" s="22">
        <f t="shared" si="32"/>
        <v>0.28228164744603651</v>
      </c>
      <c r="R126" s="22">
        <f t="shared" si="31"/>
        <v>0.26346287094963405</v>
      </c>
      <c r="S126" s="22">
        <f t="shared" si="31"/>
        <v>0.24699644151528194</v>
      </c>
      <c r="T126" s="22">
        <f t="shared" si="31"/>
        <v>0.23246723907320654</v>
      </c>
      <c r="U126" s="22">
        <f t="shared" si="31"/>
        <v>0.21955239245802838</v>
      </c>
      <c r="V126" s="22">
        <f t="shared" si="31"/>
        <v>0.20799700338129004</v>
      </c>
      <c r="W126" s="22">
        <f t="shared" si="31"/>
        <v>0.19759715321222554</v>
      </c>
      <c r="X126" s="22">
        <f t="shared" si="31"/>
        <v>0.18818776496402434</v>
      </c>
      <c r="Y126" s="22">
        <f t="shared" si="31"/>
        <v>0.17963377564747776</v>
      </c>
      <c r="Z126" s="22">
        <f t="shared" si="31"/>
        <v>0.17182361148889178</v>
      </c>
      <c r="AA126" s="22" t="str">
        <f t="shared" si="31"/>
        <v/>
      </c>
      <c r="AB126" s="22" t="str">
        <f t="shared" si="31"/>
        <v/>
      </c>
      <c r="AC126" s="22" t="str">
        <f t="shared" si="31"/>
        <v/>
      </c>
      <c r="AD126" s="22" t="str">
        <f t="shared" si="31"/>
        <v/>
      </c>
      <c r="AE126" s="22" t="str">
        <f t="shared" si="31"/>
        <v/>
      </c>
      <c r="AF126" s="22" t="str">
        <f t="shared" si="31"/>
        <v/>
      </c>
      <c r="AG126" s="22" t="str">
        <f t="shared" si="31"/>
        <v/>
      </c>
      <c r="AH126" s="22" t="str">
        <f t="shared" si="31"/>
        <v/>
      </c>
      <c r="AI126" s="22" t="str">
        <f t="shared" si="31"/>
        <v/>
      </c>
      <c r="AJ126" s="22" t="str">
        <f t="shared" si="30"/>
        <v/>
      </c>
      <c r="AK126" s="22" t="str">
        <f t="shared" si="30"/>
        <v/>
      </c>
      <c r="AL126" s="23">
        <f t="shared" si="23"/>
        <v>35.048135164155894</v>
      </c>
    </row>
    <row r="127" spans="1:38" x14ac:dyDescent="0.25">
      <c r="A127" s="19">
        <v>50</v>
      </c>
      <c r="B127" s="24">
        <f t="shared" si="24"/>
        <v>25</v>
      </c>
      <c r="C127" s="22">
        <f t="shared" si="29"/>
        <v>3.951943064244511</v>
      </c>
      <c r="D127" s="22">
        <f t="shared" si="21"/>
        <v>2.7663601449711575</v>
      </c>
      <c r="E127" s="22">
        <f t="shared" si="32"/>
        <v>1.9759715321222555</v>
      </c>
      <c r="F127" s="22">
        <f t="shared" si="32"/>
        <v>1.3173143547481703</v>
      </c>
      <c r="G127" s="22">
        <f t="shared" si="32"/>
        <v>0.98798576606112776</v>
      </c>
      <c r="H127" s="22">
        <f t="shared" si="32"/>
        <v>0.79038861284890216</v>
      </c>
      <c r="I127" s="22">
        <f t="shared" si="32"/>
        <v>0.65865717737408513</v>
      </c>
      <c r="J127" s="22">
        <f t="shared" si="32"/>
        <v>0.56456329489207302</v>
      </c>
      <c r="K127" s="22">
        <f t="shared" si="32"/>
        <v>0.49399288303056388</v>
      </c>
      <c r="L127" s="22">
        <f t="shared" si="32"/>
        <v>0.43910478491605676</v>
      </c>
      <c r="M127" s="22">
        <f t="shared" si="32"/>
        <v>0.39519430642445108</v>
      </c>
      <c r="N127" s="22">
        <f t="shared" si="32"/>
        <v>0.35926755129495552</v>
      </c>
      <c r="O127" s="22">
        <f t="shared" si="32"/>
        <v>0.32932858868704257</v>
      </c>
      <c r="P127" s="22">
        <f t="shared" si="32"/>
        <v>0.30399562032650085</v>
      </c>
      <c r="Q127" s="22">
        <f t="shared" si="32"/>
        <v>0.28228164744603651</v>
      </c>
      <c r="R127" s="22">
        <f t="shared" si="31"/>
        <v>0.26346287094963405</v>
      </c>
      <c r="S127" s="22">
        <f t="shared" si="31"/>
        <v>0.24699644151528194</v>
      </c>
      <c r="T127" s="22">
        <f t="shared" si="31"/>
        <v>0.23246723907320654</v>
      </c>
      <c r="U127" s="22">
        <f t="shared" si="31"/>
        <v>0.21955239245802838</v>
      </c>
      <c r="V127" s="22">
        <f t="shared" si="31"/>
        <v>0.20799700338129004</v>
      </c>
      <c r="W127" s="22">
        <f t="shared" si="31"/>
        <v>0.19759715321222554</v>
      </c>
      <c r="X127" s="22">
        <f t="shared" si="31"/>
        <v>0.18818776496402434</v>
      </c>
      <c r="Y127" s="22">
        <f t="shared" si="31"/>
        <v>0.17963377564747776</v>
      </c>
      <c r="Z127" s="22">
        <f t="shared" si="31"/>
        <v>0.17182361148889178</v>
      </c>
      <c r="AA127" s="22">
        <f t="shared" si="31"/>
        <v>0.16466429434352128</v>
      </c>
      <c r="AB127" s="22" t="str">
        <f t="shared" si="31"/>
        <v/>
      </c>
      <c r="AC127" s="22" t="str">
        <f t="shared" si="31"/>
        <v/>
      </c>
      <c r="AD127" s="22" t="str">
        <f t="shared" si="31"/>
        <v/>
      </c>
      <c r="AE127" s="22" t="str">
        <f t="shared" si="31"/>
        <v/>
      </c>
      <c r="AF127" s="22" t="str">
        <f t="shared" si="31"/>
        <v/>
      </c>
      <c r="AG127" s="22" t="str">
        <f t="shared" si="31"/>
        <v/>
      </c>
      <c r="AH127" s="22" t="str">
        <f t="shared" si="31"/>
        <v/>
      </c>
      <c r="AI127" s="22" t="str">
        <f t="shared" si="31"/>
        <v/>
      </c>
      <c r="AJ127" s="22" t="str">
        <f t="shared" si="30"/>
        <v/>
      </c>
      <c r="AK127" s="22" t="str">
        <f t="shared" si="30"/>
        <v/>
      </c>
      <c r="AL127" s="23">
        <f t="shared" si="23"/>
        <v>35.377463752842935</v>
      </c>
    </row>
    <row r="128" spans="1:38" x14ac:dyDescent="0.25">
      <c r="A128" s="19">
        <v>51</v>
      </c>
      <c r="B128" s="24">
        <f t="shared" si="24"/>
        <v>25.5</v>
      </c>
      <c r="C128" s="22">
        <f t="shared" si="29"/>
        <v>4.0154416239790294</v>
      </c>
      <c r="D128" s="22">
        <f t="shared" si="21"/>
        <v>2.8108091367853203</v>
      </c>
      <c r="E128" s="22">
        <f t="shared" si="32"/>
        <v>2.0077208119895147</v>
      </c>
      <c r="F128" s="22">
        <f t="shared" si="32"/>
        <v>1.3384805413263432</v>
      </c>
      <c r="G128" s="22">
        <f t="shared" si="32"/>
        <v>1.0038604059947573</v>
      </c>
      <c r="H128" s="22">
        <f t="shared" si="32"/>
        <v>0.80308832479580583</v>
      </c>
      <c r="I128" s="22">
        <f t="shared" si="32"/>
        <v>0.6692402706631716</v>
      </c>
      <c r="J128" s="22">
        <f t="shared" si="32"/>
        <v>0.57363451771128993</v>
      </c>
      <c r="K128" s="22">
        <f t="shared" si="32"/>
        <v>0.50193020299737867</v>
      </c>
      <c r="L128" s="22">
        <f t="shared" si="32"/>
        <v>0.44616018044211436</v>
      </c>
      <c r="M128" s="22">
        <f t="shared" si="32"/>
        <v>0.40154416239790292</v>
      </c>
      <c r="N128" s="22">
        <f t="shared" si="32"/>
        <v>0.36504014763445719</v>
      </c>
      <c r="O128" s="22">
        <f t="shared" si="32"/>
        <v>0.3346201353315858</v>
      </c>
      <c r="P128" s="22">
        <f t="shared" si="32"/>
        <v>0.30888012492146377</v>
      </c>
      <c r="Q128" s="22">
        <f t="shared" si="32"/>
        <v>0.28681725885564496</v>
      </c>
      <c r="R128" s="22">
        <f t="shared" si="31"/>
        <v>0.26769610826526863</v>
      </c>
      <c r="S128" s="22">
        <f t="shared" si="31"/>
        <v>0.25096510149868934</v>
      </c>
      <c r="T128" s="22">
        <f t="shared" si="31"/>
        <v>0.23620244846935468</v>
      </c>
      <c r="U128" s="22">
        <f t="shared" si="31"/>
        <v>0.22308009022105718</v>
      </c>
      <c r="V128" s="22">
        <f t="shared" si="31"/>
        <v>0.21133903284100156</v>
      </c>
      <c r="W128" s="22">
        <f t="shared" si="31"/>
        <v>0.20077208119895146</v>
      </c>
      <c r="X128" s="22">
        <f t="shared" si="31"/>
        <v>0.19121150590376329</v>
      </c>
      <c r="Y128" s="22">
        <f t="shared" si="31"/>
        <v>0.1825200738172286</v>
      </c>
      <c r="Z128" s="22">
        <f t="shared" si="31"/>
        <v>0.17458441843387085</v>
      </c>
      <c r="AA128" s="22">
        <f t="shared" si="31"/>
        <v>0.1673100676657929</v>
      </c>
      <c r="AB128" s="22" t="str">
        <f t="shared" si="31"/>
        <v/>
      </c>
      <c r="AC128" s="22" t="str">
        <f t="shared" si="31"/>
        <v/>
      </c>
      <c r="AD128" s="22" t="str">
        <f t="shared" si="31"/>
        <v/>
      </c>
      <c r="AE128" s="22" t="str">
        <f t="shared" si="31"/>
        <v/>
      </c>
      <c r="AF128" s="22" t="str">
        <f t="shared" si="31"/>
        <v/>
      </c>
      <c r="AG128" s="22" t="str">
        <f t="shared" si="31"/>
        <v/>
      </c>
      <c r="AH128" s="22" t="str">
        <f t="shared" si="31"/>
        <v/>
      </c>
      <c r="AI128" s="22" t="str">
        <f t="shared" si="31"/>
        <v/>
      </c>
      <c r="AJ128" s="22" t="str">
        <f t="shared" si="30"/>
        <v/>
      </c>
      <c r="AK128" s="22" t="str">
        <f t="shared" si="30"/>
        <v/>
      </c>
      <c r="AL128" s="23">
        <f t="shared" si="23"/>
        <v>35.945897548281508</v>
      </c>
    </row>
    <row r="129" spans="1:38" x14ac:dyDescent="0.25">
      <c r="A129" s="19">
        <v>52</v>
      </c>
      <c r="B129" s="24">
        <f t="shared" si="24"/>
        <v>26</v>
      </c>
      <c r="C129" s="22">
        <f t="shared" si="29"/>
        <v>4.0154416239790294</v>
      </c>
      <c r="D129" s="22">
        <f t="shared" si="21"/>
        <v>2.8108091367853203</v>
      </c>
      <c r="E129" s="22">
        <f t="shared" si="32"/>
        <v>2.0077208119895147</v>
      </c>
      <c r="F129" s="22">
        <f t="shared" si="32"/>
        <v>1.3384805413263432</v>
      </c>
      <c r="G129" s="22">
        <f t="shared" si="32"/>
        <v>1.0038604059947573</v>
      </c>
      <c r="H129" s="22">
        <f t="shared" si="32"/>
        <v>0.80308832479580583</v>
      </c>
      <c r="I129" s="22">
        <f t="shared" si="32"/>
        <v>0.6692402706631716</v>
      </c>
      <c r="J129" s="22">
        <f t="shared" si="32"/>
        <v>0.57363451771128993</v>
      </c>
      <c r="K129" s="22">
        <f t="shared" si="32"/>
        <v>0.50193020299737867</v>
      </c>
      <c r="L129" s="22">
        <f t="shared" si="32"/>
        <v>0.44616018044211436</v>
      </c>
      <c r="M129" s="22">
        <f t="shared" si="32"/>
        <v>0.40154416239790292</v>
      </c>
      <c r="N129" s="22">
        <f t="shared" si="32"/>
        <v>0.36504014763445719</v>
      </c>
      <c r="O129" s="22">
        <f t="shared" si="32"/>
        <v>0.3346201353315858</v>
      </c>
      <c r="P129" s="22">
        <f t="shared" si="32"/>
        <v>0.30888012492146377</v>
      </c>
      <c r="Q129" s="22">
        <f t="shared" si="32"/>
        <v>0.28681725885564496</v>
      </c>
      <c r="R129" s="22">
        <f t="shared" si="31"/>
        <v>0.26769610826526863</v>
      </c>
      <c r="S129" s="22">
        <f t="shared" si="31"/>
        <v>0.25096510149868934</v>
      </c>
      <c r="T129" s="22">
        <f t="shared" si="31"/>
        <v>0.23620244846935468</v>
      </c>
      <c r="U129" s="22">
        <f t="shared" si="31"/>
        <v>0.22308009022105718</v>
      </c>
      <c r="V129" s="22">
        <f t="shared" ref="R129:AI136" si="33">IF(V$80&gt;$B129,"",$C129/(V$80-1))</f>
        <v>0.21133903284100156</v>
      </c>
      <c r="W129" s="22">
        <f t="shared" si="33"/>
        <v>0.20077208119895146</v>
      </c>
      <c r="X129" s="22">
        <f t="shared" si="33"/>
        <v>0.19121150590376329</v>
      </c>
      <c r="Y129" s="22">
        <f t="shared" si="33"/>
        <v>0.1825200738172286</v>
      </c>
      <c r="Z129" s="22">
        <f t="shared" si="33"/>
        <v>0.17458441843387085</v>
      </c>
      <c r="AA129" s="22">
        <f t="shared" si="33"/>
        <v>0.1673100676657929</v>
      </c>
      <c r="AB129" s="22">
        <f t="shared" si="33"/>
        <v>0.16061766495916119</v>
      </c>
      <c r="AC129" s="22" t="str">
        <f t="shared" si="33"/>
        <v/>
      </c>
      <c r="AD129" s="22" t="str">
        <f t="shared" si="33"/>
        <v/>
      </c>
      <c r="AE129" s="22" t="str">
        <f t="shared" si="33"/>
        <v/>
      </c>
      <c r="AF129" s="22" t="str">
        <f t="shared" si="33"/>
        <v/>
      </c>
      <c r="AG129" s="22" t="str">
        <f t="shared" si="33"/>
        <v/>
      </c>
      <c r="AH129" s="22" t="str">
        <f t="shared" si="33"/>
        <v/>
      </c>
      <c r="AI129" s="22" t="str">
        <f t="shared" si="33"/>
        <v/>
      </c>
      <c r="AJ129" s="22" t="str">
        <f t="shared" ref="AJ129:AK135" si="34">IF(AJ$80&gt;$B129,"",$C129/(AJ$80-1))</f>
        <v/>
      </c>
      <c r="AK129" s="22" t="str">
        <f t="shared" si="34"/>
        <v/>
      </c>
      <c r="AL129" s="23">
        <f t="shared" si="23"/>
        <v>36.267132878199831</v>
      </c>
    </row>
    <row r="130" spans="1:38" x14ac:dyDescent="0.25">
      <c r="A130" s="19">
        <v>53</v>
      </c>
      <c r="B130" s="24">
        <f t="shared" si="24"/>
        <v>26.5</v>
      </c>
      <c r="C130" s="22">
        <f t="shared" si="29"/>
        <v>4.0750930004634789</v>
      </c>
      <c r="D130" s="22">
        <f t="shared" si="21"/>
        <v>2.8525651003244352</v>
      </c>
      <c r="E130" s="22">
        <f t="shared" si="32"/>
        <v>2.0375465002317394</v>
      </c>
      <c r="F130" s="22">
        <f t="shared" si="32"/>
        <v>1.3583643334878264</v>
      </c>
      <c r="G130" s="22">
        <f t="shared" si="32"/>
        <v>1.0187732501158697</v>
      </c>
      <c r="H130" s="22">
        <f t="shared" si="32"/>
        <v>0.81501860009269578</v>
      </c>
      <c r="I130" s="22">
        <f t="shared" si="32"/>
        <v>0.67918216674391318</v>
      </c>
      <c r="J130" s="22">
        <f t="shared" si="32"/>
        <v>0.58215614292335416</v>
      </c>
      <c r="K130" s="22">
        <f t="shared" si="32"/>
        <v>0.50938662505793486</v>
      </c>
      <c r="L130" s="22">
        <f t="shared" si="32"/>
        <v>0.45278811116260875</v>
      </c>
      <c r="M130" s="22">
        <f t="shared" si="32"/>
        <v>0.40750930004634789</v>
      </c>
      <c r="N130" s="22">
        <f t="shared" si="32"/>
        <v>0.37046300004213445</v>
      </c>
      <c r="O130" s="22">
        <f t="shared" si="32"/>
        <v>0.33959108337195659</v>
      </c>
      <c r="P130" s="22">
        <f t="shared" si="32"/>
        <v>0.31346869234334451</v>
      </c>
      <c r="Q130" s="22">
        <f t="shared" si="32"/>
        <v>0.29107807146167708</v>
      </c>
      <c r="R130" s="22">
        <f t="shared" si="33"/>
        <v>0.27167286669756524</v>
      </c>
      <c r="S130" s="22">
        <f t="shared" si="33"/>
        <v>0.25469331252896743</v>
      </c>
      <c r="T130" s="22">
        <f t="shared" si="33"/>
        <v>0.23971135296843993</v>
      </c>
      <c r="U130" s="22">
        <f t="shared" si="33"/>
        <v>0.22639405558130438</v>
      </c>
      <c r="V130" s="22">
        <f t="shared" si="33"/>
        <v>0.21447857897176204</v>
      </c>
      <c r="W130" s="22">
        <f t="shared" si="33"/>
        <v>0.20375465002317394</v>
      </c>
      <c r="X130" s="22">
        <f t="shared" si="33"/>
        <v>0.19405204764111805</v>
      </c>
      <c r="Y130" s="22">
        <f t="shared" si="33"/>
        <v>0.18523150002106722</v>
      </c>
      <c r="Z130" s="22">
        <f t="shared" si="33"/>
        <v>0.17717795654189039</v>
      </c>
      <c r="AA130" s="22">
        <f t="shared" si="33"/>
        <v>0.1697955416859783</v>
      </c>
      <c r="AB130" s="22">
        <f t="shared" si="33"/>
        <v>0.16300372001853916</v>
      </c>
      <c r="AC130" s="22" t="str">
        <f t="shared" si="33"/>
        <v/>
      </c>
      <c r="AD130" s="22" t="str">
        <f t="shared" si="33"/>
        <v/>
      </c>
      <c r="AE130" s="22" t="str">
        <f t="shared" si="33"/>
        <v/>
      </c>
      <c r="AF130" s="22" t="str">
        <f t="shared" si="33"/>
        <v/>
      </c>
      <c r="AG130" s="22" t="str">
        <f t="shared" si="33"/>
        <v/>
      </c>
      <c r="AH130" s="22" t="str">
        <f t="shared" si="33"/>
        <v/>
      </c>
      <c r="AI130" s="22" t="str">
        <f t="shared" si="33"/>
        <v/>
      </c>
      <c r="AJ130" s="22" t="str">
        <f t="shared" si="34"/>
        <v/>
      </c>
      <c r="AK130" s="22" t="str">
        <f t="shared" si="34"/>
        <v/>
      </c>
      <c r="AL130" s="23">
        <f t="shared" si="23"/>
        <v>36.805899121098243</v>
      </c>
    </row>
    <row r="131" spans="1:38" x14ac:dyDescent="0.25">
      <c r="A131" s="19">
        <v>54</v>
      </c>
      <c r="B131" s="24">
        <f t="shared" si="24"/>
        <v>27</v>
      </c>
      <c r="C131" s="22">
        <f t="shared" si="29"/>
        <v>4.0750930004634789</v>
      </c>
      <c r="D131" s="22">
        <f t="shared" si="21"/>
        <v>2.8525651003244352</v>
      </c>
      <c r="E131" s="22">
        <f t="shared" si="32"/>
        <v>2.0375465002317394</v>
      </c>
      <c r="F131" s="22">
        <f t="shared" si="32"/>
        <v>1.3583643334878264</v>
      </c>
      <c r="G131" s="22">
        <f t="shared" si="32"/>
        <v>1.0187732501158697</v>
      </c>
      <c r="H131" s="22">
        <f t="shared" si="32"/>
        <v>0.81501860009269578</v>
      </c>
      <c r="I131" s="22">
        <f t="shared" si="32"/>
        <v>0.67918216674391318</v>
      </c>
      <c r="J131" s="22">
        <f t="shared" si="32"/>
        <v>0.58215614292335416</v>
      </c>
      <c r="K131" s="22">
        <f t="shared" si="32"/>
        <v>0.50938662505793486</v>
      </c>
      <c r="L131" s="22">
        <f t="shared" si="32"/>
        <v>0.45278811116260875</v>
      </c>
      <c r="M131" s="22">
        <f t="shared" si="32"/>
        <v>0.40750930004634789</v>
      </c>
      <c r="N131" s="22">
        <f t="shared" si="32"/>
        <v>0.37046300004213445</v>
      </c>
      <c r="O131" s="22">
        <f t="shared" si="32"/>
        <v>0.33959108337195659</v>
      </c>
      <c r="P131" s="22">
        <f t="shared" si="32"/>
        <v>0.31346869234334451</v>
      </c>
      <c r="Q131" s="22">
        <f t="shared" si="32"/>
        <v>0.29107807146167708</v>
      </c>
      <c r="R131" s="22">
        <f t="shared" si="33"/>
        <v>0.27167286669756524</v>
      </c>
      <c r="S131" s="22">
        <f t="shared" si="33"/>
        <v>0.25469331252896743</v>
      </c>
      <c r="T131" s="22">
        <f t="shared" si="33"/>
        <v>0.23971135296843993</v>
      </c>
      <c r="U131" s="22">
        <f t="shared" si="33"/>
        <v>0.22639405558130438</v>
      </c>
      <c r="V131" s="22">
        <f t="shared" si="33"/>
        <v>0.21447857897176204</v>
      </c>
      <c r="W131" s="22">
        <f t="shared" si="33"/>
        <v>0.20375465002317394</v>
      </c>
      <c r="X131" s="22">
        <f t="shared" si="33"/>
        <v>0.19405204764111805</v>
      </c>
      <c r="Y131" s="22">
        <f t="shared" si="33"/>
        <v>0.18523150002106722</v>
      </c>
      <c r="Z131" s="22">
        <f t="shared" si="33"/>
        <v>0.17717795654189039</v>
      </c>
      <c r="AA131" s="22">
        <f t="shared" si="33"/>
        <v>0.1697955416859783</v>
      </c>
      <c r="AB131" s="22">
        <f t="shared" si="33"/>
        <v>0.16300372001853916</v>
      </c>
      <c r="AC131" s="22">
        <f t="shared" si="33"/>
        <v>0.15673434617167226</v>
      </c>
      <c r="AD131" s="22" t="str">
        <f t="shared" si="33"/>
        <v/>
      </c>
      <c r="AE131" s="22" t="str">
        <f t="shared" si="33"/>
        <v/>
      </c>
      <c r="AF131" s="22" t="str">
        <f t="shared" si="33"/>
        <v/>
      </c>
      <c r="AG131" s="22" t="str">
        <f t="shared" si="33"/>
        <v/>
      </c>
      <c r="AH131" s="22" t="str">
        <f t="shared" si="33"/>
        <v/>
      </c>
      <c r="AI131" s="22" t="str">
        <f t="shared" si="33"/>
        <v/>
      </c>
      <c r="AJ131" s="22" t="str">
        <f t="shared" si="34"/>
        <v/>
      </c>
      <c r="AK131" s="22" t="str">
        <f t="shared" si="34"/>
        <v/>
      </c>
      <c r="AL131" s="23">
        <f t="shared" si="23"/>
        <v>37.119367813441585</v>
      </c>
    </row>
    <row r="132" spans="1:38" x14ac:dyDescent="0.25">
      <c r="A132" s="19">
        <v>55</v>
      </c>
      <c r="B132" s="24">
        <f t="shared" si="24"/>
        <v>27.5</v>
      </c>
      <c r="C132" s="22">
        <f t="shared" si="29"/>
        <v>4.1311302827477743</v>
      </c>
      <c r="D132" s="22">
        <f t="shared" si="21"/>
        <v>2.8917911979234416</v>
      </c>
      <c r="E132" s="22">
        <f t="shared" si="32"/>
        <v>2.0655651413738871</v>
      </c>
      <c r="F132" s="22">
        <f t="shared" si="32"/>
        <v>1.3770434275825914</v>
      </c>
      <c r="G132" s="22">
        <f t="shared" si="32"/>
        <v>1.0327825706869436</v>
      </c>
      <c r="H132" s="22">
        <f t="shared" si="32"/>
        <v>0.82622605654955483</v>
      </c>
      <c r="I132" s="22">
        <f t="shared" si="32"/>
        <v>0.68852171379129568</v>
      </c>
      <c r="J132" s="22">
        <f t="shared" si="32"/>
        <v>0.59016146896396771</v>
      </c>
      <c r="K132" s="22">
        <f t="shared" si="32"/>
        <v>0.51639128534347178</v>
      </c>
      <c r="L132" s="22">
        <f t="shared" si="32"/>
        <v>0.4590144758608638</v>
      </c>
      <c r="M132" s="22">
        <f t="shared" si="32"/>
        <v>0.41311302827477742</v>
      </c>
      <c r="N132" s="22">
        <f t="shared" si="32"/>
        <v>0.37555729843161584</v>
      </c>
      <c r="O132" s="22">
        <f t="shared" si="32"/>
        <v>0.34426085689564784</v>
      </c>
      <c r="P132" s="22">
        <f t="shared" si="32"/>
        <v>0.31777925251905959</v>
      </c>
      <c r="Q132" s="22">
        <f t="shared" si="32"/>
        <v>0.29508073448198385</v>
      </c>
      <c r="R132" s="22">
        <f t="shared" si="33"/>
        <v>0.27540868551651826</v>
      </c>
      <c r="S132" s="22">
        <f t="shared" si="33"/>
        <v>0.25819564267173589</v>
      </c>
      <c r="T132" s="22">
        <f t="shared" si="33"/>
        <v>0.24300766369104554</v>
      </c>
      <c r="U132" s="22">
        <f t="shared" si="33"/>
        <v>0.2295072379304319</v>
      </c>
      <c r="V132" s="22">
        <f t="shared" si="33"/>
        <v>0.21742790961830391</v>
      </c>
      <c r="W132" s="22">
        <f t="shared" si="33"/>
        <v>0.20655651413738871</v>
      </c>
      <c r="X132" s="22">
        <f t="shared" si="33"/>
        <v>0.19672048965465591</v>
      </c>
      <c r="Y132" s="22">
        <f t="shared" si="33"/>
        <v>0.18777864921580792</v>
      </c>
      <c r="Z132" s="22">
        <f t="shared" si="33"/>
        <v>0.17961436011946844</v>
      </c>
      <c r="AA132" s="22">
        <f t="shared" si="33"/>
        <v>0.17213042844782392</v>
      </c>
      <c r="AB132" s="22">
        <f t="shared" si="33"/>
        <v>0.16524521130991096</v>
      </c>
      <c r="AC132" s="22">
        <f t="shared" si="33"/>
        <v>0.15888962625952979</v>
      </c>
      <c r="AD132" s="22" t="str">
        <f t="shared" si="33"/>
        <v/>
      </c>
      <c r="AE132" s="22" t="str">
        <f t="shared" si="33"/>
        <v/>
      </c>
      <c r="AF132" s="22" t="str">
        <f t="shared" si="33"/>
        <v/>
      </c>
      <c r="AG132" s="22" t="str">
        <f t="shared" si="33"/>
        <v/>
      </c>
      <c r="AH132" s="22" t="str">
        <f t="shared" si="33"/>
        <v/>
      </c>
      <c r="AI132" s="22" t="str">
        <f t="shared" si="33"/>
        <v/>
      </c>
      <c r="AJ132" s="22" t="str">
        <f t="shared" si="34"/>
        <v/>
      </c>
      <c r="AK132" s="22" t="str">
        <f t="shared" si="34"/>
        <v/>
      </c>
      <c r="AL132" s="23">
        <f t="shared" si="23"/>
        <v>37.629802419999002</v>
      </c>
    </row>
    <row r="133" spans="1:38" x14ac:dyDescent="0.25">
      <c r="A133" s="19">
        <v>56</v>
      </c>
      <c r="B133" s="24">
        <f t="shared" si="24"/>
        <v>28</v>
      </c>
      <c r="C133" s="22">
        <f t="shared" si="29"/>
        <v>4.1311302827477743</v>
      </c>
      <c r="D133" s="22">
        <f t="shared" si="21"/>
        <v>2.8917911979234416</v>
      </c>
      <c r="E133" s="22">
        <f t="shared" si="32"/>
        <v>2.0655651413738871</v>
      </c>
      <c r="F133" s="22">
        <f t="shared" si="32"/>
        <v>1.3770434275825914</v>
      </c>
      <c r="G133" s="22">
        <f t="shared" si="32"/>
        <v>1.0327825706869436</v>
      </c>
      <c r="H133" s="22">
        <f t="shared" si="32"/>
        <v>0.82622605654955483</v>
      </c>
      <c r="I133" s="22">
        <f t="shared" si="32"/>
        <v>0.68852171379129568</v>
      </c>
      <c r="J133" s="22">
        <f t="shared" si="32"/>
        <v>0.59016146896396771</v>
      </c>
      <c r="K133" s="22">
        <f t="shared" si="32"/>
        <v>0.51639128534347178</v>
      </c>
      <c r="L133" s="22">
        <f t="shared" si="32"/>
        <v>0.4590144758608638</v>
      </c>
      <c r="M133" s="22">
        <f t="shared" si="32"/>
        <v>0.41311302827477742</v>
      </c>
      <c r="N133" s="22">
        <f t="shared" si="32"/>
        <v>0.37555729843161584</v>
      </c>
      <c r="O133" s="22">
        <f t="shared" si="32"/>
        <v>0.34426085689564784</v>
      </c>
      <c r="P133" s="22">
        <f t="shared" si="32"/>
        <v>0.31777925251905959</v>
      </c>
      <c r="Q133" s="22">
        <f t="shared" si="32"/>
        <v>0.29508073448198385</v>
      </c>
      <c r="R133" s="22">
        <f t="shared" si="33"/>
        <v>0.27540868551651826</v>
      </c>
      <c r="S133" s="22">
        <f t="shared" si="33"/>
        <v>0.25819564267173589</v>
      </c>
      <c r="T133" s="22">
        <f t="shared" si="33"/>
        <v>0.24300766369104554</v>
      </c>
      <c r="U133" s="22">
        <f t="shared" si="33"/>
        <v>0.2295072379304319</v>
      </c>
      <c r="V133" s="22">
        <f t="shared" si="33"/>
        <v>0.21742790961830391</v>
      </c>
      <c r="W133" s="22">
        <f t="shared" si="33"/>
        <v>0.20655651413738871</v>
      </c>
      <c r="X133" s="22">
        <f t="shared" si="33"/>
        <v>0.19672048965465591</v>
      </c>
      <c r="Y133" s="22">
        <f t="shared" si="33"/>
        <v>0.18777864921580792</v>
      </c>
      <c r="Z133" s="22">
        <f t="shared" si="33"/>
        <v>0.17961436011946844</v>
      </c>
      <c r="AA133" s="22">
        <f t="shared" si="33"/>
        <v>0.17213042844782392</v>
      </c>
      <c r="AB133" s="22">
        <f t="shared" si="33"/>
        <v>0.16524521130991096</v>
      </c>
      <c r="AC133" s="22">
        <f t="shared" si="33"/>
        <v>0.15888962625952979</v>
      </c>
      <c r="AD133" s="22">
        <f t="shared" si="33"/>
        <v>0.15300482528695461</v>
      </c>
      <c r="AE133" s="22" t="str">
        <f t="shared" si="33"/>
        <v/>
      </c>
      <c r="AF133" s="22" t="str">
        <f t="shared" si="33"/>
        <v/>
      </c>
      <c r="AG133" s="22" t="str">
        <f t="shared" si="33"/>
        <v/>
      </c>
      <c r="AH133" s="22" t="str">
        <f t="shared" si="33"/>
        <v/>
      </c>
      <c r="AI133" s="22" t="str">
        <f t="shared" si="33"/>
        <v/>
      </c>
      <c r="AJ133" s="22" t="str">
        <f t="shared" si="34"/>
        <v/>
      </c>
      <c r="AK133" s="22" t="str">
        <f t="shared" si="34"/>
        <v/>
      </c>
      <c r="AL133" s="23">
        <f t="shared" si="23"/>
        <v>37.935812070572915</v>
      </c>
    </row>
    <row r="134" spans="1:38" x14ac:dyDescent="0.25">
      <c r="A134" s="19">
        <v>57</v>
      </c>
      <c r="B134" s="24">
        <f t="shared" si="24"/>
        <v>28.5</v>
      </c>
      <c r="C134" s="22">
        <f t="shared" si="29"/>
        <v>4.1837724377302079</v>
      </c>
      <c r="D134" s="22">
        <f t="shared" si="21"/>
        <v>2.9286407064111453</v>
      </c>
      <c r="E134" s="22">
        <f t="shared" si="32"/>
        <v>2.091886218865104</v>
      </c>
      <c r="F134" s="22">
        <f t="shared" si="32"/>
        <v>1.3945908125767359</v>
      </c>
      <c r="G134" s="22">
        <f t="shared" si="32"/>
        <v>1.045943109432552</v>
      </c>
      <c r="H134" s="22">
        <f t="shared" si="32"/>
        <v>0.83675448754604154</v>
      </c>
      <c r="I134" s="22">
        <f t="shared" si="32"/>
        <v>0.69729540628836795</v>
      </c>
      <c r="J134" s="22">
        <f t="shared" si="32"/>
        <v>0.59768177681860113</v>
      </c>
      <c r="K134" s="22">
        <f t="shared" si="32"/>
        <v>0.52297155471627599</v>
      </c>
      <c r="L134" s="22">
        <f t="shared" si="32"/>
        <v>0.46486360419224532</v>
      </c>
      <c r="M134" s="22">
        <f t="shared" si="32"/>
        <v>0.41837724377302077</v>
      </c>
      <c r="N134" s="22">
        <f t="shared" si="32"/>
        <v>0.38034294888456438</v>
      </c>
      <c r="O134" s="22">
        <f t="shared" si="32"/>
        <v>0.34864770314418397</v>
      </c>
      <c r="P134" s="22">
        <f t="shared" si="32"/>
        <v>0.32182864905616981</v>
      </c>
      <c r="Q134" s="22">
        <f t="shared" si="32"/>
        <v>0.29884088840930056</v>
      </c>
      <c r="R134" s="22">
        <f t="shared" si="33"/>
        <v>0.27891816251534718</v>
      </c>
      <c r="S134" s="22">
        <f t="shared" si="33"/>
        <v>0.26148577735813799</v>
      </c>
      <c r="T134" s="22">
        <f t="shared" si="33"/>
        <v>0.24610426104295341</v>
      </c>
      <c r="U134" s="22">
        <f t="shared" si="33"/>
        <v>0.23243180209612266</v>
      </c>
      <c r="V134" s="22">
        <f t="shared" si="33"/>
        <v>0.22019854935422148</v>
      </c>
      <c r="W134" s="22">
        <f t="shared" si="33"/>
        <v>0.20918862188651038</v>
      </c>
      <c r="X134" s="22">
        <f t="shared" si="33"/>
        <v>0.19922725893953372</v>
      </c>
      <c r="Y134" s="22">
        <f t="shared" si="33"/>
        <v>0.19017147444228219</v>
      </c>
      <c r="Z134" s="22">
        <f t="shared" si="33"/>
        <v>0.18190314946653077</v>
      </c>
      <c r="AA134" s="22">
        <f t="shared" si="33"/>
        <v>0.17432385157209199</v>
      </c>
      <c r="AB134" s="22">
        <f t="shared" si="33"/>
        <v>0.16735089750920831</v>
      </c>
      <c r="AC134" s="22">
        <f t="shared" si="33"/>
        <v>0.16091432452808491</v>
      </c>
      <c r="AD134" s="22">
        <f t="shared" si="33"/>
        <v>0.15495453473074844</v>
      </c>
      <c r="AE134" s="22" t="str">
        <f t="shared" si="33"/>
        <v/>
      </c>
      <c r="AF134" s="22" t="str">
        <f t="shared" si="33"/>
        <v/>
      </c>
      <c r="AG134" s="22" t="str">
        <f t="shared" si="33"/>
        <v/>
      </c>
      <c r="AH134" s="22" t="str">
        <f t="shared" si="33"/>
        <v/>
      </c>
      <c r="AI134" s="22" t="str">
        <f t="shared" si="33"/>
        <v/>
      </c>
      <c r="AJ134" s="22" t="str">
        <f t="shared" si="34"/>
        <v/>
      </c>
      <c r="AK134" s="22" t="str">
        <f t="shared" si="34"/>
        <v/>
      </c>
      <c r="AL134" s="23">
        <f t="shared" si="23"/>
        <v>38.419220426572593</v>
      </c>
    </row>
    <row r="135" spans="1:38" x14ac:dyDescent="0.25">
      <c r="A135" s="19">
        <v>58</v>
      </c>
      <c r="B135" s="24">
        <f t="shared" si="24"/>
        <v>29</v>
      </c>
      <c r="C135" s="22">
        <f t="shared" si="29"/>
        <v>4.1837724377302079</v>
      </c>
      <c r="D135" s="22">
        <f t="shared" si="21"/>
        <v>2.9286407064111453</v>
      </c>
      <c r="E135" s="22">
        <f t="shared" si="32"/>
        <v>2.091886218865104</v>
      </c>
      <c r="F135" s="22">
        <f t="shared" si="32"/>
        <v>1.3945908125767359</v>
      </c>
      <c r="G135" s="22">
        <f t="shared" si="32"/>
        <v>1.045943109432552</v>
      </c>
      <c r="H135" s="22">
        <f t="shared" si="32"/>
        <v>0.83675448754604154</v>
      </c>
      <c r="I135" s="22">
        <f t="shared" si="32"/>
        <v>0.69729540628836795</v>
      </c>
      <c r="J135" s="22">
        <f t="shared" si="32"/>
        <v>0.59768177681860113</v>
      </c>
      <c r="K135" s="22">
        <f t="shared" si="32"/>
        <v>0.52297155471627599</v>
      </c>
      <c r="L135" s="22">
        <f t="shared" si="32"/>
        <v>0.46486360419224532</v>
      </c>
      <c r="M135" s="22">
        <f t="shared" si="32"/>
        <v>0.41837724377302077</v>
      </c>
      <c r="N135" s="22">
        <f t="shared" si="32"/>
        <v>0.38034294888456438</v>
      </c>
      <c r="O135" s="22">
        <f t="shared" si="32"/>
        <v>0.34864770314418397</v>
      </c>
      <c r="P135" s="22">
        <f t="shared" si="32"/>
        <v>0.32182864905616981</v>
      </c>
      <c r="Q135" s="22">
        <f t="shared" si="32"/>
        <v>0.29884088840930056</v>
      </c>
      <c r="R135" s="22">
        <f t="shared" si="33"/>
        <v>0.27891816251534718</v>
      </c>
      <c r="S135" s="22">
        <f t="shared" si="33"/>
        <v>0.26148577735813799</v>
      </c>
      <c r="T135" s="22">
        <f t="shared" si="33"/>
        <v>0.24610426104295341</v>
      </c>
      <c r="U135" s="22">
        <f t="shared" si="33"/>
        <v>0.23243180209612266</v>
      </c>
      <c r="V135" s="22">
        <f t="shared" si="33"/>
        <v>0.22019854935422148</v>
      </c>
      <c r="W135" s="22">
        <f t="shared" si="33"/>
        <v>0.20918862188651038</v>
      </c>
      <c r="X135" s="22">
        <f t="shared" si="33"/>
        <v>0.19922725893953372</v>
      </c>
      <c r="Y135" s="22">
        <f t="shared" si="33"/>
        <v>0.19017147444228219</v>
      </c>
      <c r="Z135" s="22">
        <f t="shared" si="33"/>
        <v>0.18190314946653077</v>
      </c>
      <c r="AA135" s="22">
        <f t="shared" si="33"/>
        <v>0.17432385157209199</v>
      </c>
      <c r="AB135" s="22">
        <f t="shared" si="33"/>
        <v>0.16735089750920831</v>
      </c>
      <c r="AC135" s="22">
        <f t="shared" si="33"/>
        <v>0.16091432452808491</v>
      </c>
      <c r="AD135" s="22">
        <f t="shared" si="33"/>
        <v>0.15495453473074844</v>
      </c>
      <c r="AE135" s="22">
        <f t="shared" si="33"/>
        <v>0.14942044420465028</v>
      </c>
      <c r="AF135" s="22" t="str">
        <f t="shared" si="33"/>
        <v/>
      </c>
      <c r="AG135" s="22" t="str">
        <f t="shared" si="33"/>
        <v/>
      </c>
      <c r="AH135" s="22" t="str">
        <f t="shared" si="33"/>
        <v/>
      </c>
      <c r="AI135" s="22" t="str">
        <f t="shared" si="33"/>
        <v/>
      </c>
      <c r="AJ135" s="22" t="str">
        <f t="shared" si="34"/>
        <v/>
      </c>
      <c r="AK135" s="22" t="str">
        <f t="shared" si="34"/>
        <v/>
      </c>
      <c r="AL135" s="23">
        <f t="shared" si="23"/>
        <v>38.718061314981895</v>
      </c>
    </row>
    <row r="136" spans="1:38" x14ac:dyDescent="0.25">
      <c r="A136" s="19">
        <v>59</v>
      </c>
      <c r="B136" s="24">
        <f t="shared" si="24"/>
        <v>29.5</v>
      </c>
      <c r="C136" s="22">
        <f t="shared" si="29"/>
        <v>4.2332251657753579</v>
      </c>
      <c r="D136" s="22">
        <f t="shared" si="21"/>
        <v>2.9632576160427502</v>
      </c>
      <c r="E136" s="22">
        <f t="shared" si="32"/>
        <v>2.116612582887679</v>
      </c>
      <c r="F136" s="22">
        <f t="shared" si="32"/>
        <v>1.4110750552584526</v>
      </c>
      <c r="G136" s="22">
        <f t="shared" si="32"/>
        <v>1.0583062914438395</v>
      </c>
      <c r="H136" s="22">
        <f t="shared" si="32"/>
        <v>0.84664503315507156</v>
      </c>
      <c r="I136" s="22">
        <f t="shared" si="32"/>
        <v>0.70553752762922628</v>
      </c>
      <c r="J136" s="22">
        <f t="shared" si="32"/>
        <v>0.60474645225362256</v>
      </c>
      <c r="K136" s="22">
        <f t="shared" si="32"/>
        <v>0.52915314572191974</v>
      </c>
      <c r="L136" s="22">
        <f t="shared" si="32"/>
        <v>0.47035835175281754</v>
      </c>
      <c r="M136" s="22">
        <f t="shared" si="32"/>
        <v>0.42332251657753578</v>
      </c>
      <c r="N136" s="22">
        <f t="shared" si="32"/>
        <v>0.38483865143412344</v>
      </c>
      <c r="O136" s="22">
        <f t="shared" si="32"/>
        <v>0.35276876381461314</v>
      </c>
      <c r="P136" s="22">
        <f t="shared" si="32"/>
        <v>0.32563270505964292</v>
      </c>
      <c r="Q136" s="22">
        <f t="shared" si="32"/>
        <v>0.30237322612681128</v>
      </c>
      <c r="R136" s="22">
        <f t="shared" si="33"/>
        <v>0.2822150110516905</v>
      </c>
      <c r="S136" s="22">
        <f t="shared" si="33"/>
        <v>0.26457657286095987</v>
      </c>
      <c r="T136" s="22">
        <f t="shared" si="33"/>
        <v>0.24901324504560929</v>
      </c>
      <c r="U136" s="22">
        <f t="shared" si="33"/>
        <v>0.23517917587640877</v>
      </c>
      <c r="V136" s="22">
        <f t="shared" si="33"/>
        <v>0.22280132451449253</v>
      </c>
      <c r="W136" s="22">
        <f t="shared" si="33"/>
        <v>0.21166125828876789</v>
      </c>
      <c r="X136" s="22">
        <f t="shared" si="33"/>
        <v>0.20158215075120753</v>
      </c>
      <c r="Y136" s="22">
        <f t="shared" si="33"/>
        <v>0.19241932571706172</v>
      </c>
      <c r="Z136" s="22">
        <f t="shared" si="33"/>
        <v>0.18405326807718947</v>
      </c>
      <c r="AA136" s="22">
        <f t="shared" si="33"/>
        <v>0.17638438190730657</v>
      </c>
      <c r="AB136" s="22">
        <f t="shared" si="33"/>
        <v>0.16932900663101433</v>
      </c>
      <c r="AC136" s="22">
        <f t="shared" si="33"/>
        <v>0.16281635252982146</v>
      </c>
      <c r="AD136" s="22">
        <f t="shared" si="33"/>
        <v>0.15678611725093919</v>
      </c>
      <c r="AE136" s="22">
        <f t="shared" si="33"/>
        <v>0.15118661306340564</v>
      </c>
      <c r="AF136" s="22" t="str">
        <f t="shared" si="33"/>
        <v/>
      </c>
      <c r="AG136" s="22" t="str">
        <f t="shared" ref="AG136:AK147" si="35">IF(AG$80&gt;$B136,"",$C136/(AG$80-1))</f>
        <v/>
      </c>
      <c r="AH136" s="22" t="str">
        <f t="shared" si="35"/>
        <v/>
      </c>
      <c r="AI136" s="22" t="str">
        <f t="shared" si="35"/>
        <v/>
      </c>
      <c r="AJ136" s="22" t="str">
        <f t="shared" si="35"/>
        <v/>
      </c>
      <c r="AK136" s="22" t="str">
        <f t="shared" si="35"/>
        <v/>
      </c>
      <c r="AL136" s="23">
        <f t="shared" si="23"/>
        <v>39.17571377699867</v>
      </c>
    </row>
    <row r="137" spans="1:38" x14ac:dyDescent="0.25">
      <c r="A137" s="19">
        <v>60</v>
      </c>
      <c r="B137" s="24">
        <f t="shared" si="24"/>
        <v>30</v>
      </c>
      <c r="C137" s="22">
        <f t="shared" si="29"/>
        <v>4.2332251657753579</v>
      </c>
      <c r="D137" s="22">
        <f t="shared" si="21"/>
        <v>2.9632576160427502</v>
      </c>
      <c r="E137" s="22">
        <f t="shared" si="32"/>
        <v>2.116612582887679</v>
      </c>
      <c r="F137" s="22">
        <f t="shared" si="32"/>
        <v>1.4110750552584526</v>
      </c>
      <c r="G137" s="22">
        <f t="shared" si="32"/>
        <v>1.0583062914438395</v>
      </c>
      <c r="H137" s="22">
        <f t="shared" si="32"/>
        <v>0.84664503315507156</v>
      </c>
      <c r="I137" s="22">
        <f t="shared" si="32"/>
        <v>0.70553752762922628</v>
      </c>
      <c r="J137" s="22">
        <f t="shared" si="32"/>
        <v>0.60474645225362256</v>
      </c>
      <c r="K137" s="22">
        <f t="shared" si="32"/>
        <v>0.52915314572191974</v>
      </c>
      <c r="L137" s="22">
        <f t="shared" si="32"/>
        <v>0.47035835175281754</v>
      </c>
      <c r="M137" s="22">
        <f t="shared" ref="M137:AF142" si="36">IF(M$80&gt;$B137,"",$C137/(M$80-1))</f>
        <v>0.42332251657753578</v>
      </c>
      <c r="N137" s="22">
        <f t="shared" si="36"/>
        <v>0.38483865143412344</v>
      </c>
      <c r="O137" s="22">
        <f t="shared" si="36"/>
        <v>0.35276876381461314</v>
      </c>
      <c r="P137" s="22">
        <f t="shared" si="36"/>
        <v>0.32563270505964292</v>
      </c>
      <c r="Q137" s="22">
        <f t="shared" si="36"/>
        <v>0.30237322612681128</v>
      </c>
      <c r="R137" s="22">
        <f t="shared" si="36"/>
        <v>0.2822150110516905</v>
      </c>
      <c r="S137" s="22">
        <f t="shared" si="36"/>
        <v>0.26457657286095987</v>
      </c>
      <c r="T137" s="22">
        <f t="shared" si="36"/>
        <v>0.24901324504560929</v>
      </c>
      <c r="U137" s="22">
        <f t="shared" si="36"/>
        <v>0.23517917587640877</v>
      </c>
      <c r="V137" s="22">
        <f t="shared" si="36"/>
        <v>0.22280132451449253</v>
      </c>
      <c r="W137" s="22">
        <f t="shared" si="36"/>
        <v>0.21166125828876789</v>
      </c>
      <c r="X137" s="22">
        <f t="shared" si="36"/>
        <v>0.20158215075120753</v>
      </c>
      <c r="Y137" s="22">
        <f t="shared" si="36"/>
        <v>0.19241932571706172</v>
      </c>
      <c r="Z137" s="22">
        <f t="shared" si="36"/>
        <v>0.18405326807718947</v>
      </c>
      <c r="AA137" s="22">
        <f t="shared" si="36"/>
        <v>0.17638438190730657</v>
      </c>
      <c r="AB137" s="22">
        <f t="shared" si="36"/>
        <v>0.16932900663101433</v>
      </c>
      <c r="AC137" s="22">
        <f t="shared" si="36"/>
        <v>0.16281635252982146</v>
      </c>
      <c r="AD137" s="22">
        <f t="shared" si="36"/>
        <v>0.15678611725093919</v>
      </c>
      <c r="AE137" s="22">
        <f t="shared" si="36"/>
        <v>0.15118661306340564</v>
      </c>
      <c r="AF137" s="22">
        <f t="shared" si="36"/>
        <v>0.14597328157846062</v>
      </c>
      <c r="AG137" s="22" t="str">
        <f t="shared" si="35"/>
        <v/>
      </c>
      <c r="AH137" s="22" t="str">
        <f t="shared" si="35"/>
        <v/>
      </c>
      <c r="AI137" s="22" t="str">
        <f t="shared" si="35"/>
        <v/>
      </c>
      <c r="AJ137" s="22" t="str">
        <f t="shared" si="35"/>
        <v/>
      </c>
      <c r="AK137" s="22" t="str">
        <f t="shared" si="35"/>
        <v/>
      </c>
      <c r="AL137" s="23">
        <f t="shared" si="23"/>
        <v>39.467660340155589</v>
      </c>
    </row>
    <row r="138" spans="1:38" x14ac:dyDescent="0.25">
      <c r="A138" s="19">
        <v>61</v>
      </c>
      <c r="B138" s="24">
        <f t="shared" si="24"/>
        <v>30.5</v>
      </c>
      <c r="C138" s="22">
        <f t="shared" si="29"/>
        <v>4.2796817044927336</v>
      </c>
      <c r="D138" s="22">
        <f t="shared" si="21"/>
        <v>2.9957771931449133</v>
      </c>
      <c r="E138" s="22">
        <f t="shared" ref="E138:T147" si="37">IF(E$80&gt;$B138,"",$C138/(E$80-1))</f>
        <v>2.1398408522463668</v>
      </c>
      <c r="F138" s="22">
        <f t="shared" si="37"/>
        <v>1.4265605681642446</v>
      </c>
      <c r="G138" s="22">
        <f t="shared" si="37"/>
        <v>1.0699204261231834</v>
      </c>
      <c r="H138" s="22">
        <f t="shared" si="37"/>
        <v>0.85593634089854675</v>
      </c>
      <c r="I138" s="22">
        <f t="shared" si="37"/>
        <v>0.7132802840821223</v>
      </c>
      <c r="J138" s="22">
        <f t="shared" si="37"/>
        <v>0.61138310064181911</v>
      </c>
      <c r="K138" s="22">
        <f t="shared" si="37"/>
        <v>0.53496021306159169</v>
      </c>
      <c r="L138" s="22">
        <f t="shared" si="37"/>
        <v>0.47552018938808149</v>
      </c>
      <c r="M138" s="22">
        <f t="shared" si="37"/>
        <v>0.42796817044927338</v>
      </c>
      <c r="N138" s="22">
        <f t="shared" si="37"/>
        <v>0.38906197313570307</v>
      </c>
      <c r="O138" s="22">
        <f t="shared" si="37"/>
        <v>0.35664014204106115</v>
      </c>
      <c r="P138" s="22">
        <f t="shared" si="37"/>
        <v>0.32920628496097948</v>
      </c>
      <c r="Q138" s="22">
        <f t="shared" si="37"/>
        <v>0.30569155032090956</v>
      </c>
      <c r="R138" s="22">
        <f t="shared" si="36"/>
        <v>0.28531211363284892</v>
      </c>
      <c r="S138" s="22">
        <f t="shared" si="36"/>
        <v>0.26748010653079585</v>
      </c>
      <c r="T138" s="22">
        <f t="shared" si="36"/>
        <v>0.25174598261721964</v>
      </c>
      <c r="U138" s="22">
        <f t="shared" si="36"/>
        <v>0.23776009469404075</v>
      </c>
      <c r="V138" s="22">
        <f t="shared" si="36"/>
        <v>0.22524640549961755</v>
      </c>
      <c r="W138" s="22">
        <f t="shared" si="36"/>
        <v>0.21398408522463669</v>
      </c>
      <c r="X138" s="22">
        <f t="shared" si="36"/>
        <v>0.20379436688060637</v>
      </c>
      <c r="Y138" s="22">
        <f t="shared" si="36"/>
        <v>0.19453098656785153</v>
      </c>
      <c r="Z138" s="22">
        <f t="shared" si="36"/>
        <v>0.18607311758664058</v>
      </c>
      <c r="AA138" s="22">
        <f t="shared" si="36"/>
        <v>0.17832007102053057</v>
      </c>
      <c r="AB138" s="22">
        <f t="shared" si="36"/>
        <v>0.17118726817970933</v>
      </c>
      <c r="AC138" s="22">
        <f t="shared" si="36"/>
        <v>0.16460314248048974</v>
      </c>
      <c r="AD138" s="22">
        <f t="shared" si="36"/>
        <v>0.15850672979602717</v>
      </c>
      <c r="AE138" s="22">
        <f t="shared" si="36"/>
        <v>0.15284577516045478</v>
      </c>
      <c r="AF138" s="22">
        <f t="shared" si="36"/>
        <v>0.1475752311894046</v>
      </c>
      <c r="AG138" s="22" t="str">
        <f t="shared" si="35"/>
        <v/>
      </c>
      <c r="AH138" s="22" t="str">
        <f t="shared" si="35"/>
        <v/>
      </c>
      <c r="AI138" s="22" t="str">
        <f t="shared" si="35"/>
        <v/>
      </c>
      <c r="AJ138" s="22" t="str">
        <f t="shared" si="35"/>
        <v/>
      </c>
      <c r="AK138" s="22" t="str">
        <f t="shared" si="35"/>
        <v/>
      </c>
      <c r="AL138" s="23">
        <f t="shared" si="23"/>
        <v>39.90078894042481</v>
      </c>
    </row>
    <row r="139" spans="1:38" x14ac:dyDescent="0.25">
      <c r="A139" s="19">
        <v>62</v>
      </c>
      <c r="B139" s="24">
        <f t="shared" si="24"/>
        <v>31</v>
      </c>
      <c r="C139" s="22">
        <f t="shared" si="29"/>
        <v>4.2796817044927336</v>
      </c>
      <c r="D139" s="22">
        <f t="shared" si="21"/>
        <v>2.9957771931449133</v>
      </c>
      <c r="E139" s="22">
        <f t="shared" si="37"/>
        <v>2.1398408522463668</v>
      </c>
      <c r="F139" s="22">
        <f t="shared" si="37"/>
        <v>1.4265605681642446</v>
      </c>
      <c r="G139" s="22">
        <f t="shared" si="37"/>
        <v>1.0699204261231834</v>
      </c>
      <c r="H139" s="22">
        <f t="shared" si="37"/>
        <v>0.85593634089854675</v>
      </c>
      <c r="I139" s="22">
        <f t="shared" si="37"/>
        <v>0.7132802840821223</v>
      </c>
      <c r="J139" s="22">
        <f t="shared" si="37"/>
        <v>0.61138310064181911</v>
      </c>
      <c r="K139" s="22">
        <f t="shared" si="37"/>
        <v>0.53496021306159169</v>
      </c>
      <c r="L139" s="22">
        <f t="shared" si="37"/>
        <v>0.47552018938808149</v>
      </c>
      <c r="M139" s="22">
        <f t="shared" si="36"/>
        <v>0.42796817044927338</v>
      </c>
      <c r="N139" s="22">
        <f t="shared" si="36"/>
        <v>0.38906197313570307</v>
      </c>
      <c r="O139" s="22">
        <f t="shared" si="36"/>
        <v>0.35664014204106115</v>
      </c>
      <c r="P139" s="22">
        <f t="shared" si="36"/>
        <v>0.32920628496097948</v>
      </c>
      <c r="Q139" s="22">
        <f t="shared" si="36"/>
        <v>0.30569155032090956</v>
      </c>
      <c r="R139" s="22">
        <f t="shared" si="36"/>
        <v>0.28531211363284892</v>
      </c>
      <c r="S139" s="22">
        <f t="shared" si="36"/>
        <v>0.26748010653079585</v>
      </c>
      <c r="T139" s="22">
        <f t="shared" si="36"/>
        <v>0.25174598261721964</v>
      </c>
      <c r="U139" s="22">
        <f t="shared" si="36"/>
        <v>0.23776009469404075</v>
      </c>
      <c r="V139" s="22">
        <f t="shared" si="36"/>
        <v>0.22524640549961755</v>
      </c>
      <c r="W139" s="22">
        <f t="shared" si="36"/>
        <v>0.21398408522463669</v>
      </c>
      <c r="X139" s="22">
        <f t="shared" si="36"/>
        <v>0.20379436688060637</v>
      </c>
      <c r="Y139" s="22">
        <f t="shared" si="36"/>
        <v>0.19453098656785153</v>
      </c>
      <c r="Z139" s="22">
        <f t="shared" si="36"/>
        <v>0.18607311758664058</v>
      </c>
      <c r="AA139" s="22">
        <f t="shared" si="36"/>
        <v>0.17832007102053057</v>
      </c>
      <c r="AB139" s="22">
        <f t="shared" si="36"/>
        <v>0.17118726817970933</v>
      </c>
      <c r="AC139" s="22">
        <f t="shared" si="36"/>
        <v>0.16460314248048974</v>
      </c>
      <c r="AD139" s="22">
        <f t="shared" si="36"/>
        <v>0.15850672979602717</v>
      </c>
      <c r="AE139" s="22">
        <f t="shared" si="36"/>
        <v>0.15284577516045478</v>
      </c>
      <c r="AF139" s="22">
        <f t="shared" si="36"/>
        <v>0.1475752311894046</v>
      </c>
      <c r="AG139" s="22">
        <f t="shared" si="35"/>
        <v>0.14265605681642446</v>
      </c>
      <c r="AH139" s="22" t="str">
        <f t="shared" si="35"/>
        <v/>
      </c>
      <c r="AI139" s="22" t="str">
        <f t="shared" si="35"/>
        <v/>
      </c>
      <c r="AJ139" s="22" t="str">
        <f t="shared" si="35"/>
        <v/>
      </c>
      <c r="AK139" s="22" t="str">
        <f t="shared" si="35"/>
        <v/>
      </c>
      <c r="AL139" s="23">
        <f t="shared" si="23"/>
        <v>40.186101054057659</v>
      </c>
    </row>
    <row r="140" spans="1:38" x14ac:dyDescent="0.25">
      <c r="A140" s="19">
        <v>63</v>
      </c>
      <c r="B140" s="24">
        <f t="shared" si="24"/>
        <v>31.5</v>
      </c>
      <c r="C140" s="22">
        <f t="shared" si="29"/>
        <v>4.3233235838169364</v>
      </c>
      <c r="D140" s="22">
        <f t="shared" si="21"/>
        <v>3.0263265086718554</v>
      </c>
      <c r="E140" s="22">
        <f t="shared" si="37"/>
        <v>2.1616617919084682</v>
      </c>
      <c r="F140" s="22">
        <f t="shared" si="37"/>
        <v>1.4411078612723121</v>
      </c>
      <c r="G140" s="22">
        <f t="shared" si="37"/>
        <v>1.0808308959542341</v>
      </c>
      <c r="H140" s="22">
        <f t="shared" si="37"/>
        <v>0.8646647167633873</v>
      </c>
      <c r="I140" s="22">
        <f t="shared" si="37"/>
        <v>0.72055393063615603</v>
      </c>
      <c r="J140" s="22">
        <f t="shared" si="37"/>
        <v>0.61761765483099096</v>
      </c>
      <c r="K140" s="22">
        <f t="shared" si="37"/>
        <v>0.54041544797711705</v>
      </c>
      <c r="L140" s="22">
        <f t="shared" si="37"/>
        <v>0.4803692870907707</v>
      </c>
      <c r="M140" s="22">
        <f t="shared" si="37"/>
        <v>0.43233235838169365</v>
      </c>
      <c r="N140" s="22">
        <f t="shared" si="37"/>
        <v>0.39302941671063057</v>
      </c>
      <c r="O140" s="22">
        <f t="shared" si="37"/>
        <v>0.36027696531807801</v>
      </c>
      <c r="P140" s="22">
        <f t="shared" si="37"/>
        <v>0.33256335260130282</v>
      </c>
      <c r="Q140" s="22">
        <f t="shared" si="37"/>
        <v>0.30880882741549548</v>
      </c>
      <c r="R140" s="22">
        <f t="shared" si="36"/>
        <v>0.28822157225446243</v>
      </c>
      <c r="S140" s="22">
        <f t="shared" si="36"/>
        <v>0.27020772398855852</v>
      </c>
      <c r="T140" s="22">
        <f t="shared" si="36"/>
        <v>0.25431315198923155</v>
      </c>
      <c r="U140" s="22">
        <f t="shared" si="36"/>
        <v>0.24018464354538535</v>
      </c>
      <c r="V140" s="22">
        <f t="shared" si="36"/>
        <v>0.22754334651668087</v>
      </c>
      <c r="W140" s="22">
        <f t="shared" si="36"/>
        <v>0.21616617919084682</v>
      </c>
      <c r="X140" s="22">
        <f t="shared" si="36"/>
        <v>0.2058725516103303</v>
      </c>
      <c r="Y140" s="22">
        <f t="shared" si="36"/>
        <v>0.19651470835531529</v>
      </c>
      <c r="Z140" s="22">
        <f t="shared" si="36"/>
        <v>0.18797059060073637</v>
      </c>
      <c r="AA140" s="22">
        <f t="shared" si="36"/>
        <v>0.18013848265903901</v>
      </c>
      <c r="AB140" s="22">
        <f t="shared" si="36"/>
        <v>0.17293294335267745</v>
      </c>
      <c r="AC140" s="22">
        <f t="shared" si="36"/>
        <v>0.16628167630065141</v>
      </c>
      <c r="AD140" s="22">
        <f t="shared" si="36"/>
        <v>0.16012309569692357</v>
      </c>
      <c r="AE140" s="22">
        <f t="shared" si="36"/>
        <v>0.15440441370774774</v>
      </c>
      <c r="AF140" s="22">
        <f t="shared" si="36"/>
        <v>0.14908012357989436</v>
      </c>
      <c r="AG140" s="22">
        <f t="shared" si="35"/>
        <v>0.14411078612723122</v>
      </c>
      <c r="AH140" s="22" t="str">
        <f t="shared" si="35"/>
        <v/>
      </c>
      <c r="AI140" s="22" t="str">
        <f t="shared" si="35"/>
        <v/>
      </c>
      <c r="AJ140" s="22" t="str">
        <f t="shared" si="35"/>
        <v/>
      </c>
      <c r="AK140" s="22" t="str">
        <f t="shared" si="35"/>
        <v/>
      </c>
      <c r="AL140" s="23">
        <f t="shared" si="23"/>
        <v>40.595897177650279</v>
      </c>
    </row>
    <row r="141" spans="1:38" x14ac:dyDescent="0.25">
      <c r="A141" s="19">
        <v>64</v>
      </c>
      <c r="B141" s="24">
        <f t="shared" si="24"/>
        <v>32</v>
      </c>
      <c r="C141" s="22">
        <f t="shared" si="29"/>
        <v>4.3233235838169364</v>
      </c>
      <c r="D141" s="22">
        <f t="shared" si="21"/>
        <v>3.0263265086718554</v>
      </c>
      <c r="E141" s="22">
        <f t="shared" si="37"/>
        <v>2.1616617919084682</v>
      </c>
      <c r="F141" s="22">
        <f t="shared" si="37"/>
        <v>1.4411078612723121</v>
      </c>
      <c r="G141" s="22">
        <f t="shared" si="37"/>
        <v>1.0808308959542341</v>
      </c>
      <c r="H141" s="22">
        <f t="shared" si="37"/>
        <v>0.8646647167633873</v>
      </c>
      <c r="I141" s="22">
        <f t="shared" si="37"/>
        <v>0.72055393063615603</v>
      </c>
      <c r="J141" s="22">
        <f t="shared" si="37"/>
        <v>0.61761765483099096</v>
      </c>
      <c r="K141" s="22">
        <f t="shared" si="37"/>
        <v>0.54041544797711705</v>
      </c>
      <c r="L141" s="22">
        <f t="shared" si="37"/>
        <v>0.4803692870907707</v>
      </c>
      <c r="M141" s="22">
        <f t="shared" si="36"/>
        <v>0.43233235838169365</v>
      </c>
      <c r="N141" s="22">
        <f t="shared" si="36"/>
        <v>0.39302941671063057</v>
      </c>
      <c r="O141" s="22">
        <f t="shared" si="36"/>
        <v>0.36027696531807801</v>
      </c>
      <c r="P141" s="22">
        <f t="shared" si="36"/>
        <v>0.33256335260130282</v>
      </c>
      <c r="Q141" s="22">
        <f t="shared" si="36"/>
        <v>0.30880882741549548</v>
      </c>
      <c r="R141" s="22">
        <f t="shared" si="36"/>
        <v>0.28822157225446243</v>
      </c>
      <c r="S141" s="22">
        <f t="shared" si="36"/>
        <v>0.27020772398855852</v>
      </c>
      <c r="T141" s="22">
        <f t="shared" si="36"/>
        <v>0.25431315198923155</v>
      </c>
      <c r="U141" s="22">
        <f t="shared" si="36"/>
        <v>0.24018464354538535</v>
      </c>
      <c r="V141" s="22">
        <f t="shared" si="36"/>
        <v>0.22754334651668087</v>
      </c>
      <c r="W141" s="22">
        <f t="shared" si="36"/>
        <v>0.21616617919084682</v>
      </c>
      <c r="X141" s="22">
        <f t="shared" si="36"/>
        <v>0.2058725516103303</v>
      </c>
      <c r="Y141" s="22">
        <f t="shared" si="36"/>
        <v>0.19651470835531529</v>
      </c>
      <c r="Z141" s="22">
        <f t="shared" si="36"/>
        <v>0.18797059060073637</v>
      </c>
      <c r="AA141" s="22">
        <f t="shared" si="36"/>
        <v>0.18013848265903901</v>
      </c>
      <c r="AB141" s="22">
        <f t="shared" si="36"/>
        <v>0.17293294335267745</v>
      </c>
      <c r="AC141" s="22">
        <f t="shared" si="36"/>
        <v>0.16628167630065141</v>
      </c>
      <c r="AD141" s="22">
        <f t="shared" si="36"/>
        <v>0.16012309569692357</v>
      </c>
      <c r="AE141" s="22">
        <f t="shared" si="36"/>
        <v>0.15440441370774774</v>
      </c>
      <c r="AF141" s="22">
        <f t="shared" si="36"/>
        <v>0.14908012357989436</v>
      </c>
      <c r="AG141" s="22">
        <f t="shared" si="35"/>
        <v>0.14411078612723122</v>
      </c>
      <c r="AH141" s="22">
        <f t="shared" si="35"/>
        <v>0.13946205109086893</v>
      </c>
      <c r="AI141" s="22" t="str">
        <f t="shared" si="35"/>
        <v/>
      </c>
      <c r="AJ141" s="22" t="str">
        <f t="shared" si="35"/>
        <v/>
      </c>
      <c r="AK141" s="22" t="str">
        <f t="shared" si="35"/>
        <v/>
      </c>
      <c r="AL141" s="23">
        <f t="shared" si="23"/>
        <v>40.87482127983202</v>
      </c>
    </row>
    <row r="142" spans="1:38" x14ac:dyDescent="0.25">
      <c r="A142" s="19">
        <v>65</v>
      </c>
      <c r="B142" s="24">
        <f t="shared" si="24"/>
        <v>32.5</v>
      </c>
      <c r="C142" s="22">
        <f t="shared" si="29"/>
        <v>4.364321335339822</v>
      </c>
      <c r="D142" s="22">
        <f t="shared" si="21"/>
        <v>3.0550249347378751</v>
      </c>
      <c r="E142" s="22">
        <f t="shared" si="37"/>
        <v>2.182160667669911</v>
      </c>
      <c r="F142" s="22">
        <f t="shared" si="37"/>
        <v>1.4547737784466073</v>
      </c>
      <c r="G142" s="22">
        <f t="shared" si="37"/>
        <v>1.0910803338349555</v>
      </c>
      <c r="H142" s="22">
        <f t="shared" si="37"/>
        <v>0.87286426706796438</v>
      </c>
      <c r="I142" s="22">
        <f t="shared" si="37"/>
        <v>0.72738688922330363</v>
      </c>
      <c r="J142" s="22">
        <f t="shared" si="37"/>
        <v>0.6234744764771174</v>
      </c>
      <c r="K142" s="22">
        <f t="shared" si="37"/>
        <v>0.54554016691747775</v>
      </c>
      <c r="L142" s="22">
        <f t="shared" si="37"/>
        <v>0.48492459281553579</v>
      </c>
      <c r="M142" s="22">
        <f t="shared" si="37"/>
        <v>0.43643213353398219</v>
      </c>
      <c r="N142" s="22">
        <f t="shared" si="37"/>
        <v>0.39675648503089289</v>
      </c>
      <c r="O142" s="22">
        <f t="shared" si="37"/>
        <v>0.36369344461165182</v>
      </c>
      <c r="P142" s="22">
        <f t="shared" si="37"/>
        <v>0.33571702579537094</v>
      </c>
      <c r="Q142" s="22">
        <f t="shared" si="37"/>
        <v>0.3117372382385587</v>
      </c>
      <c r="R142" s="22">
        <f t="shared" si="36"/>
        <v>0.29095475568932144</v>
      </c>
      <c r="S142" s="22">
        <f t="shared" si="36"/>
        <v>0.27277008345873888</v>
      </c>
      <c r="T142" s="22">
        <f t="shared" si="36"/>
        <v>0.25672478443175423</v>
      </c>
      <c r="U142" s="22">
        <f t="shared" si="36"/>
        <v>0.2424622964077679</v>
      </c>
      <c r="V142" s="22">
        <f t="shared" si="36"/>
        <v>0.22970112291262221</v>
      </c>
      <c r="W142" s="22">
        <f t="shared" si="36"/>
        <v>0.2182160667669911</v>
      </c>
      <c r="X142" s="22">
        <f t="shared" si="36"/>
        <v>0.20782482549237247</v>
      </c>
      <c r="Y142" s="22">
        <f t="shared" si="36"/>
        <v>0.19837824251544645</v>
      </c>
      <c r="Z142" s="22">
        <f t="shared" si="36"/>
        <v>0.18975310153651401</v>
      </c>
      <c r="AA142" s="22">
        <f t="shared" si="36"/>
        <v>0.18184672230582591</v>
      </c>
      <c r="AB142" s="22">
        <f t="shared" si="36"/>
        <v>0.17457285341359288</v>
      </c>
      <c r="AC142" s="22">
        <f t="shared" si="36"/>
        <v>0.16785851289768547</v>
      </c>
      <c r="AD142" s="22">
        <f t="shared" si="36"/>
        <v>0.16164153093851194</v>
      </c>
      <c r="AE142" s="22">
        <f t="shared" ref="R142:AG147" si="38">IF(AE$80&gt;$B142,"",$C142/(AE$80-1))</f>
        <v>0.15586861911927935</v>
      </c>
      <c r="AF142" s="22">
        <f t="shared" si="38"/>
        <v>0.15049383914964903</v>
      </c>
      <c r="AG142" s="22">
        <f t="shared" si="38"/>
        <v>0.14547737784466072</v>
      </c>
      <c r="AH142" s="22">
        <f t="shared" si="35"/>
        <v>0.14078455920451038</v>
      </c>
      <c r="AI142" s="22" t="str">
        <f t="shared" si="35"/>
        <v/>
      </c>
      <c r="AJ142" s="22" t="str">
        <f t="shared" si="35"/>
        <v/>
      </c>
      <c r="AK142" s="22" t="str">
        <f t="shared" si="35"/>
        <v/>
      </c>
      <c r="AL142" s="23">
        <f t="shared" si="23"/>
        <v>41.262434127652547</v>
      </c>
    </row>
    <row r="143" spans="1:38" x14ac:dyDescent="0.25">
      <c r="A143" s="19">
        <v>66</v>
      </c>
      <c r="B143" s="24">
        <f t="shared" si="24"/>
        <v>33</v>
      </c>
      <c r="C143" s="22">
        <f t="shared" si="29"/>
        <v>4.364321335339822</v>
      </c>
      <c r="D143" s="22">
        <f t="shared" si="21"/>
        <v>3.0550249347378751</v>
      </c>
      <c r="E143" s="22">
        <f t="shared" si="37"/>
        <v>2.182160667669911</v>
      </c>
      <c r="F143" s="22">
        <f t="shared" si="37"/>
        <v>1.4547737784466073</v>
      </c>
      <c r="G143" s="22">
        <f t="shared" si="37"/>
        <v>1.0910803338349555</v>
      </c>
      <c r="H143" s="22">
        <f t="shared" si="37"/>
        <v>0.87286426706796438</v>
      </c>
      <c r="I143" s="22">
        <f t="shared" si="37"/>
        <v>0.72738688922330363</v>
      </c>
      <c r="J143" s="22">
        <f t="shared" si="37"/>
        <v>0.6234744764771174</v>
      </c>
      <c r="K143" s="22">
        <f t="shared" si="37"/>
        <v>0.54554016691747775</v>
      </c>
      <c r="L143" s="22">
        <f t="shared" si="37"/>
        <v>0.48492459281553579</v>
      </c>
      <c r="M143" s="22">
        <f t="shared" si="37"/>
        <v>0.43643213353398219</v>
      </c>
      <c r="N143" s="22">
        <f t="shared" si="37"/>
        <v>0.39675648503089289</v>
      </c>
      <c r="O143" s="22">
        <f t="shared" si="37"/>
        <v>0.36369344461165182</v>
      </c>
      <c r="P143" s="22">
        <f t="shared" si="37"/>
        <v>0.33571702579537094</v>
      </c>
      <c r="Q143" s="22">
        <f t="shared" si="37"/>
        <v>0.3117372382385587</v>
      </c>
      <c r="R143" s="22">
        <f t="shared" si="37"/>
        <v>0.29095475568932144</v>
      </c>
      <c r="S143" s="22">
        <f t="shared" si="37"/>
        <v>0.27277008345873888</v>
      </c>
      <c r="T143" s="22">
        <f t="shared" si="37"/>
        <v>0.25672478443175423</v>
      </c>
      <c r="U143" s="22">
        <f t="shared" ref="U143:AK143" si="39">IF(U$80&gt;$B143,"",$C143/(U$80-1))</f>
        <v>0.2424622964077679</v>
      </c>
      <c r="V143" s="22">
        <f t="shared" si="39"/>
        <v>0.22970112291262221</v>
      </c>
      <c r="W143" s="22">
        <f t="shared" si="39"/>
        <v>0.2182160667669911</v>
      </c>
      <c r="X143" s="22">
        <f t="shared" si="39"/>
        <v>0.20782482549237247</v>
      </c>
      <c r="Y143" s="22">
        <f t="shared" si="39"/>
        <v>0.19837824251544645</v>
      </c>
      <c r="Z143" s="22">
        <f t="shared" si="39"/>
        <v>0.18975310153651401</v>
      </c>
      <c r="AA143" s="22">
        <f t="shared" si="39"/>
        <v>0.18184672230582591</v>
      </c>
      <c r="AB143" s="22">
        <f t="shared" si="39"/>
        <v>0.17457285341359288</v>
      </c>
      <c r="AC143" s="22">
        <f t="shared" si="39"/>
        <v>0.16785851289768547</v>
      </c>
      <c r="AD143" s="22">
        <f t="shared" si="39"/>
        <v>0.16164153093851194</v>
      </c>
      <c r="AE143" s="22">
        <f t="shared" si="39"/>
        <v>0.15586861911927935</v>
      </c>
      <c r="AF143" s="22">
        <f t="shared" si="39"/>
        <v>0.15049383914964903</v>
      </c>
      <c r="AG143" s="22">
        <f t="shared" si="39"/>
        <v>0.14547737784466072</v>
      </c>
      <c r="AH143" s="22">
        <f t="shared" si="39"/>
        <v>0.14078455920451038</v>
      </c>
      <c r="AI143" s="22">
        <f t="shared" si="39"/>
        <v>0.13638504172936944</v>
      </c>
      <c r="AJ143" s="22" t="str">
        <f t="shared" si="39"/>
        <v/>
      </c>
      <c r="AK143" s="22" t="str">
        <f t="shared" si="39"/>
        <v/>
      </c>
      <c r="AL143" s="23">
        <f t="shared" si="23"/>
        <v>41.535204211111285</v>
      </c>
    </row>
    <row r="144" spans="1:38" x14ac:dyDescent="0.25">
      <c r="A144" s="19">
        <v>67</v>
      </c>
      <c r="B144" s="24">
        <f t="shared" si="24"/>
        <v>33.5</v>
      </c>
      <c r="C144" s="22">
        <f t="shared" si="29"/>
        <v>4.4028351586664014</v>
      </c>
      <c r="D144" s="22">
        <f t="shared" si="21"/>
        <v>3.0819846110664808</v>
      </c>
      <c r="E144" s="22">
        <f t="shared" si="37"/>
        <v>2.2014175793332007</v>
      </c>
      <c r="F144" s="22">
        <f t="shared" si="37"/>
        <v>1.4676117195554672</v>
      </c>
      <c r="G144" s="22">
        <f t="shared" si="37"/>
        <v>1.1007087896666004</v>
      </c>
      <c r="H144" s="22">
        <f t="shared" si="37"/>
        <v>0.88056703173328033</v>
      </c>
      <c r="I144" s="22">
        <f t="shared" si="37"/>
        <v>0.7338058597777336</v>
      </c>
      <c r="J144" s="22">
        <f t="shared" si="37"/>
        <v>0.62897645123805734</v>
      </c>
      <c r="K144" s="22">
        <f t="shared" si="37"/>
        <v>0.55035439483330018</v>
      </c>
      <c r="L144" s="22">
        <f t="shared" si="37"/>
        <v>0.48920390651848905</v>
      </c>
      <c r="M144" s="22">
        <f t="shared" si="37"/>
        <v>0.44028351586664016</v>
      </c>
      <c r="N144" s="22">
        <f t="shared" si="37"/>
        <v>0.40025774169694556</v>
      </c>
      <c r="O144" s="22">
        <f t="shared" si="37"/>
        <v>0.3669029298888668</v>
      </c>
      <c r="P144" s="22">
        <f t="shared" si="37"/>
        <v>0.3386796275897232</v>
      </c>
      <c r="Q144" s="22">
        <f t="shared" si="37"/>
        <v>0.31448822561902867</v>
      </c>
      <c r="R144" s="22">
        <f t="shared" si="38"/>
        <v>0.29352234391109344</v>
      </c>
      <c r="S144" s="22">
        <f t="shared" si="38"/>
        <v>0.27517719741665009</v>
      </c>
      <c r="T144" s="22">
        <f t="shared" si="38"/>
        <v>0.2589903034509648</v>
      </c>
      <c r="U144" s="22">
        <f t="shared" si="38"/>
        <v>0.24460195325924453</v>
      </c>
      <c r="V144" s="22">
        <f t="shared" si="38"/>
        <v>0.23172816624560008</v>
      </c>
      <c r="W144" s="22">
        <f t="shared" si="38"/>
        <v>0.22014175793332008</v>
      </c>
      <c r="X144" s="22">
        <f t="shared" si="38"/>
        <v>0.20965881707935244</v>
      </c>
      <c r="Y144" s="22">
        <f t="shared" si="38"/>
        <v>0.20012887084847278</v>
      </c>
      <c r="Z144" s="22">
        <f t="shared" si="38"/>
        <v>0.19142761559419136</v>
      </c>
      <c r="AA144" s="22">
        <f t="shared" si="38"/>
        <v>0.1834514649444334</v>
      </c>
      <c r="AB144" s="22">
        <f t="shared" si="38"/>
        <v>0.17611340634665607</v>
      </c>
      <c r="AC144" s="22">
        <f t="shared" si="38"/>
        <v>0.1693398137948616</v>
      </c>
      <c r="AD144" s="22">
        <f t="shared" si="38"/>
        <v>0.16306796883949634</v>
      </c>
      <c r="AE144" s="22">
        <f t="shared" si="38"/>
        <v>0.15724411280951434</v>
      </c>
      <c r="AF144" s="22">
        <f t="shared" si="38"/>
        <v>0.15182190202297935</v>
      </c>
      <c r="AG144" s="22">
        <f t="shared" si="35"/>
        <v>0.14676117195554672</v>
      </c>
      <c r="AH144" s="22">
        <f t="shared" si="35"/>
        <v>0.14202694060214199</v>
      </c>
      <c r="AI144" s="22">
        <f t="shared" si="35"/>
        <v>0.13758859870832504</v>
      </c>
      <c r="AJ144" s="22" t="str">
        <f t="shared" si="35"/>
        <v/>
      </c>
      <c r="AK144" s="22" t="str">
        <f t="shared" si="35"/>
        <v/>
      </c>
      <c r="AL144" s="23">
        <f t="shared" si="23"/>
        <v>41.901739897626115</v>
      </c>
    </row>
    <row r="145" spans="1:38" x14ac:dyDescent="0.25">
      <c r="A145" s="19">
        <v>68</v>
      </c>
      <c r="B145" s="24">
        <f t="shared" si="24"/>
        <v>34</v>
      </c>
      <c r="C145" s="22">
        <f t="shared" si="29"/>
        <v>4.4028351586664014</v>
      </c>
      <c r="D145" s="22">
        <f t="shared" si="21"/>
        <v>3.0819846110664808</v>
      </c>
      <c r="E145" s="22">
        <f t="shared" si="37"/>
        <v>2.2014175793332007</v>
      </c>
      <c r="F145" s="22">
        <f t="shared" si="37"/>
        <v>1.4676117195554672</v>
      </c>
      <c r="G145" s="22">
        <f t="shared" si="37"/>
        <v>1.1007087896666004</v>
      </c>
      <c r="H145" s="22">
        <f t="shared" si="37"/>
        <v>0.88056703173328033</v>
      </c>
      <c r="I145" s="22">
        <f t="shared" si="37"/>
        <v>0.7338058597777336</v>
      </c>
      <c r="J145" s="22">
        <f t="shared" si="37"/>
        <v>0.62897645123805734</v>
      </c>
      <c r="K145" s="22">
        <f t="shared" si="37"/>
        <v>0.55035439483330018</v>
      </c>
      <c r="L145" s="22">
        <f t="shared" si="37"/>
        <v>0.48920390651848905</v>
      </c>
      <c r="M145" s="22">
        <f t="shared" si="37"/>
        <v>0.44028351586664016</v>
      </c>
      <c r="N145" s="22">
        <f t="shared" si="37"/>
        <v>0.40025774169694556</v>
      </c>
      <c r="O145" s="22">
        <f t="shared" si="37"/>
        <v>0.3669029298888668</v>
      </c>
      <c r="P145" s="22">
        <f t="shared" si="37"/>
        <v>0.3386796275897232</v>
      </c>
      <c r="Q145" s="22">
        <f t="shared" si="37"/>
        <v>0.31448822561902867</v>
      </c>
      <c r="R145" s="22">
        <f t="shared" si="38"/>
        <v>0.29352234391109344</v>
      </c>
      <c r="S145" s="22">
        <f t="shared" si="38"/>
        <v>0.27517719741665009</v>
      </c>
      <c r="T145" s="22">
        <f t="shared" si="38"/>
        <v>0.2589903034509648</v>
      </c>
      <c r="U145" s="22">
        <f t="shared" si="38"/>
        <v>0.24460195325924453</v>
      </c>
      <c r="V145" s="22">
        <f t="shared" si="38"/>
        <v>0.23172816624560008</v>
      </c>
      <c r="W145" s="22">
        <f t="shared" si="38"/>
        <v>0.22014175793332008</v>
      </c>
      <c r="X145" s="22">
        <f t="shared" si="38"/>
        <v>0.20965881707935244</v>
      </c>
      <c r="Y145" s="22">
        <f t="shared" si="38"/>
        <v>0.20012887084847278</v>
      </c>
      <c r="Z145" s="22">
        <f t="shared" si="38"/>
        <v>0.19142761559419136</v>
      </c>
      <c r="AA145" s="22">
        <f t="shared" si="38"/>
        <v>0.1834514649444334</v>
      </c>
      <c r="AB145" s="22">
        <f t="shared" si="38"/>
        <v>0.17611340634665607</v>
      </c>
      <c r="AC145" s="22">
        <f t="shared" si="38"/>
        <v>0.1693398137948616</v>
      </c>
      <c r="AD145" s="22">
        <f t="shared" si="38"/>
        <v>0.16306796883949634</v>
      </c>
      <c r="AE145" s="22">
        <f t="shared" si="38"/>
        <v>0.15724411280951434</v>
      </c>
      <c r="AF145" s="22">
        <f t="shared" si="38"/>
        <v>0.15182190202297935</v>
      </c>
      <c r="AG145" s="22">
        <f t="shared" si="35"/>
        <v>0.14676117195554672</v>
      </c>
      <c r="AH145" s="22">
        <f t="shared" si="35"/>
        <v>0.14202694060214199</v>
      </c>
      <c r="AI145" s="22">
        <f t="shared" si="35"/>
        <v>0.13758859870832504</v>
      </c>
      <c r="AJ145" s="22">
        <f t="shared" si="35"/>
        <v>0.13341924723231519</v>
      </c>
      <c r="AK145" s="22" t="str">
        <f t="shared" si="35"/>
        <v/>
      </c>
      <c r="AL145" s="23">
        <f t="shared" si="23"/>
        <v>42.168578392090744</v>
      </c>
    </row>
    <row r="146" spans="1:38" x14ac:dyDescent="0.25">
      <c r="A146" s="19">
        <v>69</v>
      </c>
      <c r="B146" s="24">
        <f t="shared" si="24"/>
        <v>34.5</v>
      </c>
      <c r="C146" s="22">
        <f t="shared" si="29"/>
        <v>4.4390155473982809</v>
      </c>
      <c r="D146" s="22">
        <f t="shared" ref="D146:D147" si="40">$C146*0.7</f>
        <v>3.1073108831787963</v>
      </c>
      <c r="E146" s="22">
        <f t="shared" si="37"/>
        <v>2.2195077736991404</v>
      </c>
      <c r="F146" s="22">
        <f t="shared" si="37"/>
        <v>1.4796718491327603</v>
      </c>
      <c r="G146" s="22">
        <f t="shared" si="37"/>
        <v>1.1097538868495702</v>
      </c>
      <c r="H146" s="22">
        <f t="shared" si="37"/>
        <v>0.88780310947965613</v>
      </c>
      <c r="I146" s="22">
        <f t="shared" si="37"/>
        <v>0.73983592456638014</v>
      </c>
      <c r="J146" s="22">
        <f t="shared" si="37"/>
        <v>0.63414507819975441</v>
      </c>
      <c r="K146" s="22">
        <f t="shared" si="37"/>
        <v>0.55487694342478511</v>
      </c>
      <c r="L146" s="22">
        <f t="shared" si="37"/>
        <v>0.4932239497109201</v>
      </c>
      <c r="M146" s="22">
        <f t="shared" si="37"/>
        <v>0.44390155473982806</v>
      </c>
      <c r="N146" s="22">
        <f t="shared" si="37"/>
        <v>0.40354686794529826</v>
      </c>
      <c r="O146" s="22">
        <f t="shared" si="37"/>
        <v>0.36991796228319007</v>
      </c>
      <c r="P146" s="22">
        <f t="shared" si="37"/>
        <v>0.34146273441525238</v>
      </c>
      <c r="Q146" s="22">
        <f t="shared" si="37"/>
        <v>0.3170725390998772</v>
      </c>
      <c r="R146" s="22">
        <f t="shared" si="37"/>
        <v>0.29593436982655208</v>
      </c>
      <c r="S146" s="22">
        <f t="shared" si="37"/>
        <v>0.27743847171239255</v>
      </c>
      <c r="T146" s="22">
        <f t="shared" si="37"/>
        <v>0.26111856161166358</v>
      </c>
      <c r="U146" s="22">
        <f t="shared" si="38"/>
        <v>0.24661197485546005</v>
      </c>
      <c r="V146" s="22">
        <f t="shared" si="38"/>
        <v>0.23363239723148846</v>
      </c>
      <c r="W146" s="22">
        <f t="shared" si="38"/>
        <v>0.22195077736991403</v>
      </c>
      <c r="X146" s="22">
        <f t="shared" si="38"/>
        <v>0.21138169273325147</v>
      </c>
      <c r="Y146" s="22">
        <f t="shared" si="38"/>
        <v>0.20177343397264913</v>
      </c>
      <c r="Z146" s="22">
        <f t="shared" si="38"/>
        <v>0.1930006759738383</v>
      </c>
      <c r="AA146" s="22">
        <f t="shared" si="38"/>
        <v>0.18495898114159504</v>
      </c>
      <c r="AB146" s="22">
        <f t="shared" si="38"/>
        <v>0.17756062189593125</v>
      </c>
      <c r="AC146" s="22">
        <f t="shared" si="38"/>
        <v>0.17073136720762619</v>
      </c>
      <c r="AD146" s="22">
        <f t="shared" si="38"/>
        <v>0.16440798323697337</v>
      </c>
      <c r="AE146" s="22">
        <f t="shared" si="38"/>
        <v>0.1585362695499386</v>
      </c>
      <c r="AF146" s="22">
        <f t="shared" si="38"/>
        <v>0.15306950163442348</v>
      </c>
      <c r="AG146" s="22">
        <f t="shared" si="35"/>
        <v>0.14796718491327604</v>
      </c>
      <c r="AH146" s="22">
        <f t="shared" si="35"/>
        <v>0.14319404991607357</v>
      </c>
      <c r="AI146" s="22">
        <f t="shared" si="35"/>
        <v>0.13871923585619628</v>
      </c>
      <c r="AJ146" s="22">
        <f t="shared" si="35"/>
        <v>0.13451562264843275</v>
      </c>
      <c r="AK146" s="22" t="str">
        <f t="shared" si="35"/>
        <v/>
      </c>
      <c r="AL146" s="23">
        <f t="shared" ref="AL146:AL147" si="41">SUM(C146:AK146)*2</f>
        <v>42.515099554822328</v>
      </c>
    </row>
    <row r="147" spans="1:38" x14ac:dyDescent="0.25">
      <c r="A147" s="19">
        <v>70</v>
      </c>
      <c r="B147" s="24">
        <f t="shared" ref="B147" si="42">B146+0.5</f>
        <v>35</v>
      </c>
      <c r="C147" s="22">
        <f t="shared" si="29"/>
        <v>4.4390155473982809</v>
      </c>
      <c r="D147" s="22">
        <f t="shared" si="40"/>
        <v>3.1073108831787963</v>
      </c>
      <c r="E147" s="22">
        <f t="shared" si="37"/>
        <v>2.2195077736991404</v>
      </c>
      <c r="F147" s="22">
        <f t="shared" si="37"/>
        <v>1.4796718491327603</v>
      </c>
      <c r="G147" s="22">
        <f t="shared" si="37"/>
        <v>1.1097538868495702</v>
      </c>
      <c r="H147" s="22">
        <f t="shared" si="37"/>
        <v>0.88780310947965613</v>
      </c>
      <c r="I147" s="22">
        <f t="shared" si="37"/>
        <v>0.73983592456638014</v>
      </c>
      <c r="J147" s="22">
        <f t="shared" si="37"/>
        <v>0.63414507819975441</v>
      </c>
      <c r="K147" s="22">
        <f t="shared" si="37"/>
        <v>0.55487694342478511</v>
      </c>
      <c r="L147" s="22">
        <f t="shared" si="37"/>
        <v>0.4932239497109201</v>
      </c>
      <c r="M147" s="22">
        <f t="shared" si="37"/>
        <v>0.44390155473982806</v>
      </c>
      <c r="N147" s="22">
        <f t="shared" si="37"/>
        <v>0.40354686794529826</v>
      </c>
      <c r="O147" s="22">
        <f t="shared" si="37"/>
        <v>0.36991796228319007</v>
      </c>
      <c r="P147" s="22">
        <f t="shared" si="37"/>
        <v>0.34146273441525238</v>
      </c>
      <c r="Q147" s="22">
        <f t="shared" si="37"/>
        <v>0.3170725390998772</v>
      </c>
      <c r="R147" s="22">
        <f t="shared" si="38"/>
        <v>0.29593436982655208</v>
      </c>
      <c r="S147" s="22">
        <f t="shared" si="38"/>
        <v>0.27743847171239255</v>
      </c>
      <c r="T147" s="22">
        <f t="shared" si="38"/>
        <v>0.26111856161166358</v>
      </c>
      <c r="U147" s="22">
        <f t="shared" si="38"/>
        <v>0.24661197485546005</v>
      </c>
      <c r="V147" s="22">
        <f t="shared" si="38"/>
        <v>0.23363239723148846</v>
      </c>
      <c r="W147" s="22">
        <f t="shared" si="38"/>
        <v>0.22195077736991403</v>
      </c>
      <c r="X147" s="22">
        <f t="shared" si="38"/>
        <v>0.21138169273325147</v>
      </c>
      <c r="Y147" s="22">
        <f t="shared" si="38"/>
        <v>0.20177343397264913</v>
      </c>
      <c r="Z147" s="22">
        <f t="shared" si="38"/>
        <v>0.1930006759738383</v>
      </c>
      <c r="AA147" s="22">
        <f t="shared" si="38"/>
        <v>0.18495898114159504</v>
      </c>
      <c r="AB147" s="22">
        <f t="shared" si="38"/>
        <v>0.17756062189593125</v>
      </c>
      <c r="AC147" s="22">
        <f t="shared" si="38"/>
        <v>0.17073136720762619</v>
      </c>
      <c r="AD147" s="22">
        <f t="shared" si="38"/>
        <v>0.16440798323697337</v>
      </c>
      <c r="AE147" s="22">
        <f t="shared" si="38"/>
        <v>0.1585362695499386</v>
      </c>
      <c r="AF147" s="22">
        <f t="shared" si="38"/>
        <v>0.15306950163442348</v>
      </c>
      <c r="AG147" s="22">
        <f t="shared" si="35"/>
        <v>0.14796718491327604</v>
      </c>
      <c r="AH147" s="22">
        <f t="shared" si="35"/>
        <v>0.14319404991607357</v>
      </c>
      <c r="AI147" s="22">
        <f t="shared" si="35"/>
        <v>0.13871923585619628</v>
      </c>
      <c r="AJ147" s="22">
        <f t="shared" si="35"/>
        <v>0.13451562264843275</v>
      </c>
      <c r="AK147" s="22">
        <f t="shared" si="35"/>
        <v>0.13055928080583179</v>
      </c>
      <c r="AL147" s="23">
        <f t="shared" si="41"/>
        <v>42.776218116433995</v>
      </c>
    </row>
  </sheetData>
  <sheetProtection sheet="1" objects="1" scenarios="1"/>
  <mergeCells count="4">
    <mergeCell ref="C8:Q8"/>
    <mergeCell ref="C9:Q9"/>
    <mergeCell ref="C78:AK78"/>
    <mergeCell ref="C79:AK79"/>
  </mergeCells>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Instructions</vt:lpstr>
      <vt:lpstr>Open Pairs</vt:lpstr>
      <vt:lpstr>Data</vt:lpstr>
      <vt:lpstr>EntryFee</vt:lpstr>
      <vt:lpstr>MPCost</vt:lpstr>
      <vt:lpstr>OrganiserEmail</vt:lpstr>
      <vt:lpstr>SMPEntry</vt:lpstr>
      <vt:lpstr>Weighting</vt:lpstr>
      <vt:lpstr>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Foster</dc:creator>
  <cp:lastModifiedBy>Warren Lazer</cp:lastModifiedBy>
  <cp:lastPrinted>2012-12-31T07:11:35Z</cp:lastPrinted>
  <dcterms:created xsi:type="dcterms:W3CDTF">2010-02-02T11:47:14Z</dcterms:created>
  <dcterms:modified xsi:type="dcterms:W3CDTF">2023-01-04T00:16:40Z</dcterms:modified>
</cp:coreProperties>
</file>